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430福祉部\高齢者福祉課\地域包括支援センター\▲指定介護予防支援事業所▲\指定\★様式\"/>
    </mc:Choice>
  </mc:AlternateContent>
  <bookViews>
    <workbookView xWindow="0" yWindow="0" windowWidth="20490" windowHeight="6030" tabRatio="665"/>
  </bookViews>
  <sheets>
    <sheet name="【記載例】介護予防支援（地域包括支援センター用）" sheetId="10" r:id="rId1"/>
    <sheet name="介護予防支援（１枚版）" sheetId="1" r:id="rId2"/>
    <sheet name="記入方法" sheetId="5" r:id="rId3"/>
    <sheet name="プルダウン・リスト" sheetId="2" r:id="rId4"/>
  </sheets>
  <definedNames>
    <definedName name="_xlnm.Print_Area" localSheetId="0">'【記載例】介護予防支援（地域包括支援センター用）'!$A$1:$BD$51</definedName>
    <definedName name="_xlnm.Print_Area" localSheetId="1">'介護予防支援（１枚版）'!$A$1:$BD$51</definedName>
    <definedName name="_xlnm.Print_Area" localSheetId="2">記入方法!$A$1:$O$79</definedName>
    <definedName name="_xlnm.Print_Titles" localSheetId="0">'【記載例】介護予防支援（地域包括支援センター用）'!$1:$13</definedName>
    <definedName name="_xlnm.Print_Titles" localSheetId="1">'介護予防支援（１枚版）'!$1:$13</definedName>
    <definedName name="介護支援専門員">プルダウン・リスト!$E$16:$E$28</definedName>
    <definedName name="介護予防支援員">プルダウン・リスト!$E$16:$E$28</definedName>
    <definedName name="管理者">プルダウン・リスト!$C$16:$C$28</definedName>
    <definedName name="事務職">プルダウン・リスト!$G$16:$G$28</definedName>
    <definedName name="社会福祉士">プルダウン・リスト!$F$16:$F$28</definedName>
    <definedName name="職種">プルダウン・リスト!$C$15:$K$15</definedName>
    <definedName name="保健師">プルダウン・リスト!$D$16:$D$28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0" l="1"/>
  <c r="AZ7" i="10"/>
  <c r="H45" i="10"/>
  <c r="E39" i="10"/>
  <c r="E37" i="10"/>
  <c r="AU9" i="1" l="1"/>
  <c r="AU9" i="10"/>
  <c r="E36" i="1" l="1"/>
  <c r="G39" i="1"/>
  <c r="E39" i="1"/>
  <c r="G38" i="1"/>
  <c r="E38" i="1"/>
  <c r="G37" i="1"/>
  <c r="E37" i="1"/>
  <c r="G36" i="1"/>
  <c r="G39" i="10"/>
  <c r="G37" i="10"/>
  <c r="C45" i="1" l="1"/>
  <c r="H45" i="1"/>
  <c r="H44" i="1"/>
  <c r="C44" i="1"/>
  <c r="P40" i="1"/>
  <c r="C50" i="1" s="1"/>
  <c r="L40" i="1"/>
  <c r="J40" i="1"/>
  <c r="G40" i="1"/>
  <c r="E40" i="1"/>
  <c r="M45" i="1" l="1"/>
  <c r="H50" i="1" s="1"/>
  <c r="M50" i="1" s="1"/>
  <c r="AU15" i="1"/>
  <c r="AU23" i="10" l="1"/>
  <c r="H44" i="10"/>
  <c r="C44" i="10"/>
  <c r="P40" i="10"/>
  <c r="C50" i="10" s="1"/>
  <c r="L40" i="10"/>
  <c r="J40" i="10"/>
  <c r="AU31" i="10"/>
  <c r="AU30" i="10"/>
  <c r="AU29" i="10"/>
  <c r="AU28" i="10"/>
  <c r="AU27" i="10"/>
  <c r="AU26" i="10"/>
  <c r="AU25" i="10"/>
  <c r="AU24" i="10"/>
  <c r="AU22" i="10"/>
  <c r="AU21" i="10"/>
  <c r="AU20" i="10"/>
  <c r="AU19" i="10"/>
  <c r="AU18" i="10"/>
  <c r="E38" i="10" s="1"/>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C45" i="10" l="1"/>
  <c r="M45" i="10" s="1"/>
  <c r="H50" i="10" s="1"/>
  <c r="M50" i="10" s="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W22" i="10"/>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<sst xmlns="http://schemas.openxmlformats.org/spreadsheetml/2006/main" count="340" uniqueCount="155">
  <si>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</si>
  <si>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</si>
  <si>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</si>
  <si>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</si>
  <si>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</si>
  <si>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</si>
  <si>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</si>
  <si>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</si>
  <si>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</si>
  <si>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</si>
  <si>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</si>
  <si>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</si>
  <si>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</si>
  <si>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</si>
  <si>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</si>
  <si>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</si>
  <si>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</si>
  <si>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</si>
  <si>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</si>
  <si>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</si>
  <si>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</si>
  <si>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</si>
  <si>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</si>
  <si>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</si>
  <si>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</si>
  <si>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</si>
  <si>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</si>
  <si>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</si>
  <si>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</si>
  <si>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</si>
  <si>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</si>
  <si>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</si>
  <si>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</si>
  <si>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</si>
  <si>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</si>
  <si>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</si>
  <si>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</si>
  <si>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</si>
  <si>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</si>
  <si>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</si>
  <si>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</si>
  <si>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</si>
  <si>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</si>
  <si>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</si>
  <si>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</si>
  <si>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</si>
  <si>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</si>
  <si>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</si>
  <si>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</si>
  <si>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</si>
  <si>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</si>
  <si>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</si>
  <si>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</si>
  <si>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</si>
  <si>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</si>
  <si>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</si>
  <si>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</si>
  <si>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</si>
  <si>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</si>
  <si>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</si>
  <si>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</si>
  <si>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</si>
  <si>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</si>
  <si>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</si>
  <si>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</si>
  <si>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</si>
  <si>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</si>
  <si>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</si>
  <si>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</si>
  <si>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</si>
  <si>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</si>
  <si>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</si>
  <si>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</si>
  <si>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</si>
  <si>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</si>
  <si>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</si>
  <si>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</si>
  <si>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</si>
  <si>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</si>
  <si>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</si>
  <si>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</si>
  <si>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</si>
  <si>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</si>
  <si>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</si>
  <si>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</si>
  <si>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</si>
  <si>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</si>
  <si>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</si>
  <si>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</si>
  <si>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</si>
  <si>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</si>
  <si>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</si>
  <si>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</si>
  <si>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</si>
  <si>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</si>
  <si>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</si>
  <si>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</si>
  <si>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</si>
  <si>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</si>
  <si>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</si>
  <si>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</si>
  <si>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</si>
  <si>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</si>
  <si>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</si>
  <si>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</si>
  <si>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</si>
  <si>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</si>
  <si>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</si>
  <si>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</si>
  <si>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</si>
  <si>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</si>
  <si>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</si>
  <si>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</si>
  <si>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</si>
  <si>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</si>
  <si>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</si>
  <si>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</si>
  <si>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</si>
  <si>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</si>
  <si>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</si>
  <si>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</si>
  <si>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</si>
  <si>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</si>
  <si>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</si>
  <si>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</si>
  <si>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</si>
  <si>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</si>
  <si>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</si>
  <si>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</si>
  <si>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</si>
  <si>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</si>
  <si>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</si>
  <si>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</si>
  <si>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</si>
  <si>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</si>
  <si>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</si>
  <si>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</si>
  <si>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</si>
  <si>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</si>
  <si>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</si>
  <si>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</si>
  <si>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</si>
  <si>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</si>
  <si>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</si>
  <si>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2"/>
  </si>
  <si>
    <t>社会福祉士</t>
    <rPh sb="0" eb="2">
      <t>シャカイ</t>
    </rPh>
    <rPh sb="2" eb="4">
      <t>フクシ</t>
    </rPh>
    <rPh sb="4" eb="5">
      <t>シ</t>
    </rPh>
    <phoneticPr fontId="1"/>
  </si>
  <si>
    <t>事務職</t>
    <rPh sb="0" eb="2">
      <t>ジム</t>
    </rPh>
    <rPh sb="2" eb="3">
      <t>ショク</t>
    </rPh>
    <phoneticPr fontId="1"/>
  </si>
  <si>
    <t>B</t>
  </si>
  <si>
    <t>管理者と主任介護支援専門員を兼務</t>
    <rPh sb="0" eb="3">
      <t>カンリシャ</t>
    </rPh>
    <rPh sb="4" eb="6">
      <t>シュニン</t>
    </rPh>
    <rPh sb="6" eb="8">
      <t>カイゴ</t>
    </rPh>
    <rPh sb="8" eb="10">
      <t>シエン</t>
    </rPh>
    <rPh sb="10" eb="13">
      <t>センモンイン</t>
    </rPh>
    <rPh sb="14" eb="16">
      <t>ケンム</t>
    </rPh>
    <phoneticPr fontId="1"/>
  </si>
  <si>
    <t>(13)【任意入力】人員基準の確認（介護支援専門員（介護予防支援））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カイゴ</t>
    </rPh>
    <rPh sb="28" eb="30">
      <t>ヨボウ</t>
    </rPh>
    <rPh sb="30" eb="32">
      <t>シエン</t>
    </rPh>
    <phoneticPr fontId="1"/>
  </si>
  <si>
    <t>D</t>
  </si>
  <si>
    <t>ー</t>
  </si>
  <si>
    <t>○○　E子</t>
    <rPh sb="4" eb="5">
      <t>コ</t>
    </rPh>
    <phoneticPr fontId="1"/>
  </si>
  <si>
    <t>社会福祉士</t>
    <rPh sb="0" eb="2">
      <t>シャカイ</t>
    </rPh>
    <rPh sb="2" eb="4">
      <t>フクシ</t>
    </rPh>
    <rPh sb="4" eb="5">
      <t>シ</t>
    </rPh>
    <phoneticPr fontId="1"/>
  </si>
  <si>
    <t>事務員</t>
    <rPh sb="0" eb="3">
      <t>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</si>
</sst>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68</xdr:row>
      <xdr:rowOff>19049</xdr:rowOff>
    </xdr:from>
    <xdr:to>
      <xdr:col>14</xdr:col>
      <xdr:colOff>438150</xdr:colOff>
      <xdr:row>76</xdr:row>
      <xdr:rowOff>200024</xdr:rowOff>
    </xdr:to>
    <xdr:sp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topLeftCell="AE16" zoomScale="110" zoomScaleNormal="55" zoomScaleSheetLayoutView="110" workbookViewId="0">
      <selection activeCell="AM20" sqref="AM20"/>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109</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9">
        <v>6</v>
      </c>
      <c r="V2" s="269"/>
      <c r="W2" s="39" t="s">
        <v>16</v>
      </c>
      <c r="X2" s="270">
        <f>IF(U2=0,"",YEAR(DATE(2018+U2,1,1)))</f>
        <v>2024</v>
      </c>
      <c r="Y2" s="270"/>
      <c r="Z2" s="41" t="s">
        <v>20</v>
      </c>
      <c r="AA2" s="41" t="s">
        <v>21</v>
      </c>
      <c r="AB2" s="269">
        <v>4</v>
      </c>
      <c r="AC2" s="269"/>
      <c r="AD2" s="41" t="s">
        <v>22</v>
      </c>
      <c r="AE2" s="41"/>
      <c r="AF2" s="41"/>
      <c r="AG2" s="41"/>
      <c r="AH2" s="41"/>
      <c r="AI2" s="41"/>
      <c r="AJ2" s="40"/>
      <c r="AK2" s="39" t="s">
        <v>17</v>
      </c>
      <c r="AL2" s="39" t="s">
        <v>16</v>
      </c>
      <c r="AM2" s="269" t="s">
        <v>108</v>
      </c>
      <c r="AN2" s="269"/>
      <c r="AO2" s="269"/>
      <c r="AP2" s="269"/>
      <c r="AQ2" s="269"/>
      <c r="AR2" s="269"/>
      <c r="AS2" s="269"/>
      <c r="AT2" s="269"/>
      <c r="AU2" s="269"/>
      <c r="AV2" s="269"/>
      <c r="AW2" s="269"/>
      <c r="AX2" s="269"/>
      <c r="AY2" s="269"/>
      <c r="AZ2" s="269"/>
      <c r="BA2" s="26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71" t="s">
        <v>98</v>
      </c>
      <c r="BA3" s="271"/>
      <c r="BB3" s="271"/>
      <c r="BC3" s="27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1" t="s">
        <v>93</v>
      </c>
      <c r="BA4" s="271"/>
      <c r="BB4" s="271"/>
      <c r="BC4" s="27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4">
        <v>160</v>
      </c>
      <c r="BA5" s="265"/>
      <c r="BB5" s="61" t="s">
        <v>83</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8"/>
      <c r="AP6" s="148"/>
      <c r="AQ6" s="59" t="s">
        <v>121</v>
      </c>
      <c r="AR6" s="60"/>
      <c r="AS6" s="149"/>
      <c r="AT6" s="149"/>
      <c r="AU6" s="149"/>
      <c r="AV6" s="60"/>
      <c r="AW6" s="60"/>
      <c r="AX6" s="150"/>
      <c r="AY6" s="60"/>
      <c r="AZ6" s="262">
        <v>100</v>
      </c>
      <c r="BA6" s="263"/>
      <c r="BB6" s="151" t="s">
        <v>120</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45" t="s">
        <v>26</v>
      </c>
      <c r="C9" s="248" t="s">
        <v>122</v>
      </c>
      <c r="D9" s="249"/>
      <c r="E9" s="254" t="s">
        <v>123</v>
      </c>
      <c r="F9" s="249"/>
      <c r="G9" s="254" t="s">
        <v>124</v>
      </c>
      <c r="H9" s="248"/>
      <c r="I9" s="248"/>
      <c r="J9" s="248"/>
      <c r="K9" s="249"/>
      <c r="L9" s="254" t="s">
        <v>125</v>
      </c>
      <c r="M9" s="248"/>
      <c r="N9" s="248"/>
      <c r="O9" s="257"/>
      <c r="P9" s="260" t="s">
        <v>126</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127</v>
      </c>
      <c r="AX9" s="233"/>
      <c r="AY9" s="240" t="s">
        <v>128</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t="s">
        <v>2</v>
      </c>
      <c r="D14" s="219"/>
      <c r="E14" s="220" t="s">
        <v>147</v>
      </c>
      <c r="F14" s="221"/>
      <c r="G14" s="222" t="s">
        <v>111</v>
      </c>
      <c r="H14" s="223"/>
      <c r="I14" s="223"/>
      <c r="J14" s="223"/>
      <c r="K14" s="224"/>
      <c r="L14" s="225" t="s">
        <v>67</v>
      </c>
      <c r="M14" s="226"/>
      <c r="N14" s="226"/>
      <c r="O14" s="227"/>
      <c r="P14" s="128">
        <v>8</v>
      </c>
      <c r="Q14" s="129">
        <v>8</v>
      </c>
      <c r="R14" s="132">
        <v>8</v>
      </c>
      <c r="S14" s="132">
        <v>8</v>
      </c>
      <c r="T14" s="129">
        <v>8</v>
      </c>
      <c r="U14" s="132"/>
      <c r="V14" s="133"/>
      <c r="W14" s="128">
        <v>8</v>
      </c>
      <c r="X14" s="129">
        <v>8</v>
      </c>
      <c r="Y14" s="132">
        <v>8</v>
      </c>
      <c r="Z14" s="132">
        <v>8</v>
      </c>
      <c r="AA14" s="129">
        <v>8</v>
      </c>
      <c r="AB14" s="132"/>
      <c r="AC14" s="133"/>
      <c r="AD14" s="128">
        <v>8</v>
      </c>
      <c r="AE14" s="129">
        <v>8</v>
      </c>
      <c r="AF14" s="132">
        <v>8</v>
      </c>
      <c r="AG14" s="132">
        <v>8</v>
      </c>
      <c r="AH14" s="129">
        <v>8</v>
      </c>
      <c r="AI14" s="132"/>
      <c r="AJ14" s="133"/>
      <c r="AK14" s="128">
        <v>8</v>
      </c>
      <c r="AL14" s="129">
        <v>8</v>
      </c>
      <c r="AM14" s="132">
        <v>8</v>
      </c>
      <c r="AN14" s="132">
        <v>8</v>
      </c>
      <c r="AO14" s="129">
        <v>8</v>
      </c>
      <c r="AP14" s="132"/>
      <c r="AQ14" s="133"/>
      <c r="AR14" s="128"/>
      <c r="AS14" s="129"/>
      <c r="AT14" s="130"/>
      <c r="AU14" s="228">
        <f>IF($AZ$3="４週",SUM(P14:AQ14),IF($AZ$3="暦月",SUM(P14:AT14),""))</f>
        <v>160</v>
      </c>
      <c r="AV14" s="229"/>
      <c r="AW14" s="230">
        <f t="shared" ref="AW14:AW31" si="1">IF($AZ$3="４週",AU14/4,IF($AZ$3="暦月",AU14/($AZ$7/7),""))</f>
        <v>40</v>
      </c>
      <c r="AX14" s="231"/>
      <c r="AY14" s="215" t="s">
        <v>148</v>
      </c>
      <c r="AZ14" s="216"/>
      <c r="BA14" s="216"/>
      <c r="BB14" s="216"/>
      <c r="BC14" s="216"/>
      <c r="BD14" s="217"/>
    </row>
    <row r="15" spans="1:57" ht="39.950000000000003" customHeight="1" x14ac:dyDescent="0.4">
      <c r="A15" s="71"/>
      <c r="B15" s="86">
        <f t="shared" ref="B15:B31" si="2">B14+1</f>
        <v>2</v>
      </c>
      <c r="C15" s="201" t="s">
        <v>105</v>
      </c>
      <c r="D15" s="202"/>
      <c r="E15" s="203" t="s">
        <v>66</v>
      </c>
      <c r="F15" s="204"/>
      <c r="G15" s="205" t="s">
        <v>113</v>
      </c>
      <c r="H15" s="206"/>
      <c r="I15" s="206"/>
      <c r="J15" s="206"/>
      <c r="K15" s="207"/>
      <c r="L15" s="208" t="s">
        <v>99</v>
      </c>
      <c r="M15" s="209"/>
      <c r="N15" s="209"/>
      <c r="O15" s="210"/>
      <c r="P15" s="131">
        <v>8</v>
      </c>
      <c r="Q15" s="132">
        <v>8</v>
      </c>
      <c r="R15" s="132">
        <v>8</v>
      </c>
      <c r="S15" s="132">
        <v>8</v>
      </c>
      <c r="T15" s="132">
        <v>8</v>
      </c>
      <c r="U15" s="132"/>
      <c r="V15" s="133"/>
      <c r="W15" s="131">
        <v>8</v>
      </c>
      <c r="X15" s="132">
        <v>8</v>
      </c>
      <c r="Y15" s="132">
        <v>8</v>
      </c>
      <c r="Z15" s="132">
        <v>8</v>
      </c>
      <c r="AA15" s="132">
        <v>8</v>
      </c>
      <c r="AB15" s="132"/>
      <c r="AC15" s="133"/>
      <c r="AD15" s="131">
        <v>8</v>
      </c>
      <c r="AE15" s="132">
        <v>8</v>
      </c>
      <c r="AF15" s="132">
        <v>8</v>
      </c>
      <c r="AG15" s="132">
        <v>8</v>
      </c>
      <c r="AH15" s="132">
        <v>8</v>
      </c>
      <c r="AI15" s="132"/>
      <c r="AJ15" s="133"/>
      <c r="AK15" s="131">
        <v>8</v>
      </c>
      <c r="AL15" s="132">
        <v>8</v>
      </c>
      <c r="AM15" s="132">
        <v>8</v>
      </c>
      <c r="AN15" s="132">
        <v>8</v>
      </c>
      <c r="AO15" s="132">
        <v>8</v>
      </c>
      <c r="AP15" s="132"/>
      <c r="AQ15" s="133"/>
      <c r="AR15" s="131"/>
      <c r="AS15" s="132"/>
      <c r="AT15" s="133"/>
      <c r="AU15" s="211">
        <f>IF($AZ$3="４週",SUM(P15:AQ15),IF($AZ$3="暦月",SUM(P15:AT15),""))</f>
        <v>160</v>
      </c>
      <c r="AV15" s="212"/>
      <c r="AW15" s="213">
        <f t="shared" si="1"/>
        <v>40</v>
      </c>
      <c r="AX15" s="214"/>
      <c r="AY15" s="181"/>
      <c r="AZ15" s="182"/>
      <c r="BA15" s="182"/>
      <c r="BB15" s="182"/>
      <c r="BC15" s="182"/>
      <c r="BD15" s="183"/>
    </row>
    <row r="16" spans="1:57" ht="39.950000000000003" customHeight="1" x14ac:dyDescent="0.4">
      <c r="A16" s="71"/>
      <c r="B16" s="86">
        <f t="shared" si="2"/>
        <v>3</v>
      </c>
      <c r="C16" s="201" t="s">
        <v>145</v>
      </c>
      <c r="D16" s="202"/>
      <c r="E16" s="203" t="s">
        <v>66</v>
      </c>
      <c r="F16" s="204"/>
      <c r="G16" s="205" t="s">
        <v>112</v>
      </c>
      <c r="H16" s="206"/>
      <c r="I16" s="206"/>
      <c r="J16" s="206"/>
      <c r="K16" s="207"/>
      <c r="L16" s="208" t="s">
        <v>77</v>
      </c>
      <c r="M16" s="209"/>
      <c r="N16" s="209"/>
      <c r="O16" s="210"/>
      <c r="P16" s="131">
        <v>8</v>
      </c>
      <c r="Q16" s="132">
        <v>8</v>
      </c>
      <c r="R16" s="132">
        <v>8</v>
      </c>
      <c r="S16" s="132">
        <v>8</v>
      </c>
      <c r="T16" s="132">
        <v>8</v>
      </c>
      <c r="U16" s="132"/>
      <c r="V16" s="133"/>
      <c r="W16" s="131">
        <v>8</v>
      </c>
      <c r="X16" s="132">
        <v>8</v>
      </c>
      <c r="Y16" s="132">
        <v>8</v>
      </c>
      <c r="Z16" s="132">
        <v>8</v>
      </c>
      <c r="AA16" s="132">
        <v>8</v>
      </c>
      <c r="AB16" s="132"/>
      <c r="AC16" s="133"/>
      <c r="AD16" s="131">
        <v>8</v>
      </c>
      <c r="AE16" s="132">
        <v>8</v>
      </c>
      <c r="AF16" s="132">
        <v>8</v>
      </c>
      <c r="AG16" s="132">
        <v>8</v>
      </c>
      <c r="AH16" s="132">
        <v>8</v>
      </c>
      <c r="AI16" s="132"/>
      <c r="AJ16" s="133"/>
      <c r="AK16" s="131">
        <v>8</v>
      </c>
      <c r="AL16" s="132">
        <v>8</v>
      </c>
      <c r="AM16" s="132">
        <v>8</v>
      </c>
      <c r="AN16" s="132">
        <v>8</v>
      </c>
      <c r="AO16" s="132">
        <v>8</v>
      </c>
      <c r="AP16" s="132"/>
      <c r="AQ16" s="133"/>
      <c r="AR16" s="131"/>
      <c r="AS16" s="132"/>
      <c r="AT16" s="133"/>
      <c r="AU16" s="211">
        <f>IF($AZ$3="４週",SUM(P16:AQ16),IF($AZ$3="暦月",SUM(P16:AT16),""))</f>
        <v>160</v>
      </c>
      <c r="AV16" s="212"/>
      <c r="AW16" s="213">
        <f t="shared" si="1"/>
        <v>40</v>
      </c>
      <c r="AX16" s="214"/>
      <c r="AY16" s="181"/>
      <c r="AZ16" s="182"/>
      <c r="BA16" s="182"/>
      <c r="BB16" s="182"/>
      <c r="BC16" s="182"/>
      <c r="BD16" s="183"/>
    </row>
    <row r="17" spans="1:56" ht="39.950000000000003" customHeight="1" x14ac:dyDescent="0.4">
      <c r="A17" s="71"/>
      <c r="B17" s="86">
        <f t="shared" si="2"/>
        <v>4</v>
      </c>
      <c r="C17" s="201" t="s">
        <v>145</v>
      </c>
      <c r="D17" s="202"/>
      <c r="E17" s="203" t="s">
        <v>66</v>
      </c>
      <c r="F17" s="204"/>
      <c r="G17" s="205" t="s">
        <v>114</v>
      </c>
      <c r="H17" s="206"/>
      <c r="I17" s="206"/>
      <c r="J17" s="206"/>
      <c r="K17" s="207"/>
      <c r="L17" s="208" t="s">
        <v>79</v>
      </c>
      <c r="M17" s="209"/>
      <c r="N17" s="209"/>
      <c r="O17" s="210"/>
      <c r="P17" s="131">
        <v>8</v>
      </c>
      <c r="Q17" s="132">
        <v>8</v>
      </c>
      <c r="R17" s="132">
        <v>8</v>
      </c>
      <c r="S17" s="132">
        <v>8</v>
      </c>
      <c r="T17" s="132">
        <v>8</v>
      </c>
      <c r="U17" s="132"/>
      <c r="V17" s="133"/>
      <c r="W17" s="131">
        <v>8</v>
      </c>
      <c r="X17" s="132">
        <v>8</v>
      </c>
      <c r="Y17" s="132">
        <v>8</v>
      </c>
      <c r="Z17" s="132">
        <v>8</v>
      </c>
      <c r="AA17" s="132">
        <v>8</v>
      </c>
      <c r="AB17" s="132"/>
      <c r="AC17" s="133"/>
      <c r="AD17" s="131">
        <v>8</v>
      </c>
      <c r="AE17" s="132">
        <v>8</v>
      </c>
      <c r="AF17" s="132">
        <v>8</v>
      </c>
      <c r="AG17" s="132">
        <v>8</v>
      </c>
      <c r="AH17" s="132">
        <v>8</v>
      </c>
      <c r="AI17" s="132"/>
      <c r="AJ17" s="133"/>
      <c r="AK17" s="131">
        <v>8</v>
      </c>
      <c r="AL17" s="132">
        <v>8</v>
      </c>
      <c r="AM17" s="132">
        <v>8</v>
      </c>
      <c r="AN17" s="132">
        <v>8</v>
      </c>
      <c r="AO17" s="132">
        <v>8</v>
      </c>
      <c r="AP17" s="132"/>
      <c r="AQ17" s="133"/>
      <c r="AR17" s="131"/>
      <c r="AS17" s="132"/>
      <c r="AT17" s="133"/>
      <c r="AU17" s="211">
        <f>IF($AZ$3="４週",SUM(P17:AQ17),IF($AZ$3="暦月",SUM(P17:AT17),""))</f>
        <v>160</v>
      </c>
      <c r="AV17" s="212"/>
      <c r="AW17" s="213">
        <f t="shared" si="1"/>
        <v>40</v>
      </c>
      <c r="AX17" s="214"/>
      <c r="AY17" s="181"/>
      <c r="AZ17" s="182"/>
      <c r="BA17" s="182"/>
      <c r="BB17" s="182"/>
      <c r="BC17" s="182"/>
      <c r="BD17" s="183"/>
    </row>
    <row r="18" spans="1:56" ht="39.950000000000003" customHeight="1" x14ac:dyDescent="0.4">
      <c r="A18" s="71"/>
      <c r="B18" s="86">
        <f t="shared" si="2"/>
        <v>5</v>
      </c>
      <c r="C18" s="201" t="s">
        <v>110</v>
      </c>
      <c r="D18" s="202"/>
      <c r="E18" s="203" t="s">
        <v>117</v>
      </c>
      <c r="F18" s="204"/>
      <c r="G18" s="205" t="s">
        <v>110</v>
      </c>
      <c r="H18" s="206"/>
      <c r="I18" s="206"/>
      <c r="J18" s="206"/>
      <c r="K18" s="207"/>
      <c r="L18" s="208" t="s">
        <v>78</v>
      </c>
      <c r="M18" s="209"/>
      <c r="N18" s="209"/>
      <c r="O18" s="210"/>
      <c r="P18" s="131">
        <v>8</v>
      </c>
      <c r="Q18" s="132"/>
      <c r="R18" s="132">
        <v>8</v>
      </c>
      <c r="S18" s="132"/>
      <c r="T18" s="132">
        <v>8</v>
      </c>
      <c r="U18" s="132"/>
      <c r="V18" s="133"/>
      <c r="W18" s="131">
        <v>8</v>
      </c>
      <c r="X18" s="132"/>
      <c r="Y18" s="132">
        <v>8</v>
      </c>
      <c r="Z18" s="132"/>
      <c r="AA18" s="132">
        <v>8</v>
      </c>
      <c r="AB18" s="132"/>
      <c r="AC18" s="133"/>
      <c r="AD18" s="131">
        <v>8</v>
      </c>
      <c r="AE18" s="132"/>
      <c r="AF18" s="132">
        <v>8</v>
      </c>
      <c r="AG18" s="132"/>
      <c r="AH18" s="132">
        <v>8</v>
      </c>
      <c r="AI18" s="132"/>
      <c r="AJ18" s="133"/>
      <c r="AK18" s="131">
        <v>8</v>
      </c>
      <c r="AL18" s="132"/>
      <c r="AM18" s="132">
        <v>8</v>
      </c>
      <c r="AN18" s="132"/>
      <c r="AO18" s="132">
        <v>8</v>
      </c>
      <c r="AP18" s="132"/>
      <c r="AQ18" s="133"/>
      <c r="AR18" s="131"/>
      <c r="AS18" s="132"/>
      <c r="AT18" s="133"/>
      <c r="AU18" s="211">
        <f t="shared" ref="AU18:AU31" si="3">IF($AZ$3="４週",SUM(P18:AQ18),IF($AZ$3="暦月",SUM(P18:AT18),""))</f>
        <v>96</v>
      </c>
      <c r="AV18" s="212"/>
      <c r="AW18" s="213">
        <f t="shared" si="1"/>
        <v>24</v>
      </c>
      <c r="AX18" s="214"/>
      <c r="AY18" s="181"/>
      <c r="AZ18" s="182"/>
      <c r="BA18" s="182"/>
      <c r="BB18" s="182"/>
      <c r="BC18" s="182"/>
      <c r="BD18" s="183"/>
    </row>
    <row r="19" spans="1:56" ht="39.950000000000003" customHeight="1" x14ac:dyDescent="0.4">
      <c r="A19" s="71"/>
      <c r="B19" s="86">
        <f t="shared" si="2"/>
        <v>6</v>
      </c>
      <c r="C19" s="201" t="s">
        <v>146</v>
      </c>
      <c r="D19" s="202"/>
      <c r="E19" s="203" t="s">
        <v>150</v>
      </c>
      <c r="F19" s="204"/>
      <c r="G19" s="205" t="s">
        <v>151</v>
      </c>
      <c r="H19" s="206"/>
      <c r="I19" s="206"/>
      <c r="J19" s="206"/>
      <c r="K19" s="207"/>
      <c r="L19" s="208" t="s">
        <v>152</v>
      </c>
      <c r="M19" s="209"/>
      <c r="N19" s="209"/>
      <c r="O19" s="210"/>
      <c r="P19" s="131">
        <v>4</v>
      </c>
      <c r="Q19" s="132"/>
      <c r="R19" s="132"/>
      <c r="S19" s="132"/>
      <c r="T19" s="132"/>
      <c r="U19" s="132"/>
      <c r="V19" s="133"/>
      <c r="W19" s="131">
        <v>4</v>
      </c>
      <c r="X19" s="132"/>
      <c r="Y19" s="132"/>
      <c r="Z19" s="132"/>
      <c r="AA19" s="132"/>
      <c r="AB19" s="132"/>
      <c r="AC19" s="133"/>
      <c r="AD19" s="131">
        <v>4</v>
      </c>
      <c r="AE19" s="132"/>
      <c r="AF19" s="132"/>
      <c r="AG19" s="132"/>
      <c r="AH19" s="132"/>
      <c r="AI19" s="132"/>
      <c r="AJ19" s="133"/>
      <c r="AK19" s="131">
        <v>4</v>
      </c>
      <c r="AL19" s="132"/>
      <c r="AM19" s="132"/>
      <c r="AN19" s="132"/>
      <c r="AO19" s="132"/>
      <c r="AP19" s="132"/>
      <c r="AQ19" s="133"/>
      <c r="AR19" s="131"/>
      <c r="AS19" s="132"/>
      <c r="AT19" s="133"/>
      <c r="AU19" s="211">
        <f t="shared" si="3"/>
        <v>16</v>
      </c>
      <c r="AV19" s="212"/>
      <c r="AW19" s="213">
        <f t="shared" si="1"/>
        <v>4</v>
      </c>
      <c r="AX19" s="214"/>
      <c r="AY19" s="181"/>
      <c r="AZ19" s="182"/>
      <c r="BA19" s="182"/>
      <c r="BB19" s="182"/>
      <c r="BC19" s="182"/>
      <c r="BD19" s="183"/>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1">
        <f>IF($AZ$3="４週",SUM(P20:AQ20),IF($AZ$3="暦月",SUM(P20:AT20),""))</f>
        <v>0</v>
      </c>
      <c r="AV20" s="212"/>
      <c r="AW20" s="213">
        <f t="shared" si="1"/>
        <v>0</v>
      </c>
      <c r="AX20" s="214"/>
      <c r="AY20" s="181"/>
      <c r="AZ20" s="182"/>
      <c r="BA20" s="182"/>
      <c r="BB20" s="182"/>
      <c r="BC20" s="182"/>
      <c r="BD20" s="183"/>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1">
        <f t="shared" si="3"/>
        <v>0</v>
      </c>
      <c r="AV21" s="212"/>
      <c r="AW21" s="213">
        <f t="shared" si="1"/>
        <v>0</v>
      </c>
      <c r="AX21" s="214"/>
      <c r="AY21" s="181"/>
      <c r="AZ21" s="182"/>
      <c r="BA21" s="182"/>
      <c r="BB21" s="182"/>
      <c r="BC21" s="182"/>
      <c r="BD21" s="183"/>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1">
        <f t="shared" si="3"/>
        <v>0</v>
      </c>
      <c r="AV22" s="212"/>
      <c r="AW22" s="213">
        <f t="shared" si="1"/>
        <v>0</v>
      </c>
      <c r="AX22" s="214"/>
      <c r="AY22" s="181"/>
      <c r="AZ22" s="182"/>
      <c r="BA22" s="182"/>
      <c r="BB22" s="182"/>
      <c r="BC22" s="182"/>
      <c r="BD22" s="183"/>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1">
        <f t="shared" si="3"/>
        <v>0</v>
      </c>
      <c r="AV23" s="212"/>
      <c r="AW23" s="213">
        <f t="shared" si="1"/>
        <v>0</v>
      </c>
      <c r="AX23" s="214"/>
      <c r="AY23" s="181"/>
      <c r="AZ23" s="182"/>
      <c r="BA23" s="182"/>
      <c r="BB23" s="182"/>
      <c r="BC23" s="182"/>
      <c r="BD23" s="183"/>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1">
        <f t="shared" si="3"/>
        <v>0</v>
      </c>
      <c r="AV24" s="212"/>
      <c r="AW24" s="213">
        <f t="shared" si="1"/>
        <v>0</v>
      </c>
      <c r="AX24" s="214"/>
      <c r="AY24" s="181"/>
      <c r="AZ24" s="182"/>
      <c r="BA24" s="182"/>
      <c r="BB24" s="182"/>
      <c r="BC24" s="182"/>
      <c r="BD24" s="183"/>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1">
        <f t="shared" si="3"/>
        <v>0</v>
      </c>
      <c r="AV25" s="212"/>
      <c r="AW25" s="213">
        <f t="shared" si="1"/>
        <v>0</v>
      </c>
      <c r="AX25" s="214"/>
      <c r="AY25" s="181"/>
      <c r="AZ25" s="182"/>
      <c r="BA25" s="182"/>
      <c r="BB25" s="182"/>
      <c r="BC25" s="182"/>
      <c r="BD25" s="183"/>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1">
        <f t="shared" si="3"/>
        <v>0</v>
      </c>
      <c r="AV26" s="212"/>
      <c r="AW26" s="213">
        <f t="shared" si="1"/>
        <v>0</v>
      </c>
      <c r="AX26" s="214"/>
      <c r="AY26" s="181"/>
      <c r="AZ26" s="182"/>
      <c r="BA26" s="182"/>
      <c r="BB26" s="182"/>
      <c r="BC26" s="182"/>
      <c r="BD26" s="183"/>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1">
        <f t="shared" si="3"/>
        <v>0</v>
      </c>
      <c r="AV27" s="212"/>
      <c r="AW27" s="213">
        <f t="shared" si="1"/>
        <v>0</v>
      </c>
      <c r="AX27" s="214"/>
      <c r="AY27" s="181"/>
      <c r="AZ27" s="182"/>
      <c r="BA27" s="182"/>
      <c r="BB27" s="182"/>
      <c r="BC27" s="182"/>
      <c r="BD27" s="183"/>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1">
        <f t="shared" si="3"/>
        <v>0</v>
      </c>
      <c r="AV28" s="212"/>
      <c r="AW28" s="213">
        <f t="shared" si="1"/>
        <v>0</v>
      </c>
      <c r="AX28" s="214"/>
      <c r="AY28" s="181"/>
      <c r="AZ28" s="182"/>
      <c r="BA28" s="182"/>
      <c r="BB28" s="182"/>
      <c r="BC28" s="182"/>
      <c r="BD28" s="183"/>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1">
        <f t="shared" si="3"/>
        <v>0</v>
      </c>
      <c r="AV29" s="212"/>
      <c r="AW29" s="213">
        <f t="shared" si="1"/>
        <v>0</v>
      </c>
      <c r="AX29" s="214"/>
      <c r="AY29" s="181"/>
      <c r="AZ29" s="182"/>
      <c r="BA29" s="182"/>
      <c r="BB29" s="182"/>
      <c r="BC29" s="182"/>
      <c r="BD29" s="183"/>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11">
        <f t="shared" si="3"/>
        <v>0</v>
      </c>
      <c r="AV30" s="212"/>
      <c r="AW30" s="213">
        <f t="shared" si="1"/>
        <v>0</v>
      </c>
      <c r="AX30" s="214"/>
      <c r="AY30" s="181"/>
      <c r="AZ30" s="182"/>
      <c r="BA30" s="182"/>
      <c r="BB30" s="182"/>
      <c r="BC30" s="182"/>
      <c r="BD30" s="183"/>
    </row>
    <row r="31" spans="1:56" ht="39.950000000000003" customHeight="1" thickBot="1" x14ac:dyDescent="0.45">
      <c r="A31" s="71"/>
      <c r="B31" s="87">
        <f t="shared" si="2"/>
        <v>18</v>
      </c>
      <c r="C31" s="184"/>
      <c r="D31" s="185"/>
      <c r="E31" s="186"/>
      <c r="F31" s="187"/>
      <c r="G31" s="188"/>
      <c r="H31" s="189"/>
      <c r="I31" s="189"/>
      <c r="J31" s="189"/>
      <c r="K31" s="190"/>
      <c r="L31" s="191"/>
      <c r="M31" s="192"/>
      <c r="N31" s="192"/>
      <c r="O31" s="193"/>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194">
        <f t="shared" si="3"/>
        <v>0</v>
      </c>
      <c r="AV31" s="195"/>
      <c r="AW31" s="196">
        <f t="shared" si="1"/>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row>
    <row r="33" spans="1:56" ht="20.25" customHeight="1" x14ac:dyDescent="0.4">
      <c r="A33" s="71"/>
      <c r="B33" s="97" t="s">
        <v>149</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1</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96</v>
      </c>
      <c r="F38" s="172"/>
      <c r="G38" s="173">
        <f>SUMIFS($AW$14:$AX$31,$C$14:$D$31,"介護支援専門員",$E$14:$F$31,"C")</f>
        <v>24</v>
      </c>
      <c r="H38" s="174"/>
      <c r="I38" s="110"/>
      <c r="J38" s="175">
        <v>96</v>
      </c>
      <c r="K38" s="176"/>
      <c r="L38" s="177">
        <v>24</v>
      </c>
      <c r="M38" s="178"/>
      <c r="N38" s="109"/>
      <c r="O38" s="109"/>
      <c r="P38" s="171" t="s">
        <v>30</v>
      </c>
      <c r="Q38" s="172"/>
      <c r="R38" s="97"/>
      <c r="S38" s="97"/>
      <c r="T38" s="154" t="s">
        <v>6</v>
      </c>
      <c r="U38" s="156"/>
      <c r="V38" s="154" t="s">
        <v>68</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4"/>
      <c r="Z39" s="144"/>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96</v>
      </c>
      <c r="F40" s="172"/>
      <c r="G40" s="173">
        <f>SUM(G36:H39)</f>
        <v>24</v>
      </c>
      <c r="H40" s="174"/>
      <c r="I40" s="110"/>
      <c r="J40" s="171">
        <f>SUM(J36:K39)</f>
        <v>96</v>
      </c>
      <c r="K40" s="172"/>
      <c r="L40" s="171">
        <f>SUM(L36:M39)</f>
        <v>24</v>
      </c>
      <c r="M40" s="172"/>
      <c r="N40" s="109"/>
      <c r="O40" s="109"/>
      <c r="P40" s="171">
        <f>SUM(P36:Q37)</f>
        <v>1</v>
      </c>
      <c r="Q40" s="172"/>
      <c r="R40" s="97"/>
      <c r="S40" s="97"/>
      <c r="T40" s="97"/>
      <c r="U40" s="168"/>
      <c r="V40" s="168"/>
      <c r="W40" s="169"/>
      <c r="X40" s="169"/>
      <c r="Y40" s="143"/>
      <c r="Z40" s="14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88</v>
      </c>
      <c r="J42" s="163" t="s">
        <v>89</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24</v>
      </c>
      <c r="D45" s="166"/>
      <c r="E45" s="166"/>
      <c r="F45" s="167"/>
      <c r="G45" s="99" t="s">
        <v>28</v>
      </c>
      <c r="H45" s="154">
        <f>IF($J$42="週",$AV$5,$AZ$5)</f>
        <v>40</v>
      </c>
      <c r="I45" s="155"/>
      <c r="J45" s="155"/>
      <c r="K45" s="156"/>
      <c r="L45" s="99" t="s">
        <v>29</v>
      </c>
      <c r="M45" s="157">
        <f>ROUNDDOWN(C45/H45,1)</f>
        <v>0.6</v>
      </c>
      <c r="N45" s="158"/>
      <c r="O45" s="158"/>
      <c r="P45" s="159"/>
      <c r="Q45" s="97"/>
      <c r="R45" s="97"/>
      <c r="S45" s="97"/>
      <c r="T45" s="97"/>
      <c r="U45" s="170"/>
      <c r="V45" s="170"/>
      <c r="W45" s="170"/>
      <c r="X45" s="170"/>
      <c r="Y45" s="137"/>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118</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1</v>
      </c>
      <c r="D50" s="155"/>
      <c r="E50" s="155"/>
      <c r="F50" s="156"/>
      <c r="G50" s="99" t="s">
        <v>80</v>
      </c>
      <c r="H50" s="157">
        <f>M45</f>
        <v>0.6</v>
      </c>
      <c r="I50" s="158"/>
      <c r="J50" s="158"/>
      <c r="K50" s="159"/>
      <c r="L50" s="99" t="s">
        <v>29</v>
      </c>
      <c r="M50" s="160">
        <f>ROUNDDOWN(C50+H50,1)</f>
        <v>1.6</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topLeftCell="A31" zoomScale="50" zoomScaleNormal="55" zoomScaleSheetLayoutView="50" workbookViewId="0">
      <selection activeCell="R41" sqref="R4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143</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8" t="s">
        <v>109</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9">
        <v>6</v>
      </c>
      <c r="V2" s="269"/>
      <c r="W2" s="39" t="s">
        <v>16</v>
      </c>
      <c r="X2" s="270">
        <f>IF(U2=0,"",YEAR(DATE(2018+U2,1,1)))</f>
        <v>2024</v>
      </c>
      <c r="Y2" s="270"/>
      <c r="Z2" s="41" t="s">
        <v>20</v>
      </c>
      <c r="AA2" s="41" t="s">
        <v>21</v>
      </c>
      <c r="AB2" s="269">
        <v>4</v>
      </c>
      <c r="AC2" s="269"/>
      <c r="AD2" s="41" t="s">
        <v>22</v>
      </c>
      <c r="AE2" s="41"/>
      <c r="AF2" s="41"/>
      <c r="AG2" s="41"/>
      <c r="AH2" s="41"/>
      <c r="AI2" s="41"/>
      <c r="AJ2" s="40"/>
      <c r="AK2" s="39" t="s">
        <v>17</v>
      </c>
      <c r="AL2" s="39" t="s">
        <v>16</v>
      </c>
      <c r="AM2" s="269"/>
      <c r="AN2" s="269"/>
      <c r="AO2" s="269"/>
      <c r="AP2" s="269"/>
      <c r="AQ2" s="269"/>
      <c r="AR2" s="269"/>
      <c r="AS2" s="269"/>
      <c r="AT2" s="269"/>
      <c r="AU2" s="269"/>
      <c r="AV2" s="269"/>
      <c r="AW2" s="269"/>
      <c r="AX2" s="269"/>
      <c r="AY2" s="269"/>
      <c r="AZ2" s="269"/>
      <c r="BA2" s="26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71</v>
      </c>
      <c r="AZ3" s="271" t="s">
        <v>98</v>
      </c>
      <c r="BA3" s="271"/>
      <c r="BB3" s="271"/>
      <c r="BC3" s="27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1" t="s">
        <v>93</v>
      </c>
      <c r="BA4" s="271"/>
      <c r="BB4" s="271"/>
      <c r="BC4" s="27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2">
        <v>40</v>
      </c>
      <c r="AW5" s="263"/>
      <c r="AX5" s="61" t="s">
        <v>23</v>
      </c>
      <c r="AY5" s="60"/>
      <c r="AZ5" s="262">
        <v>160</v>
      </c>
      <c r="BA5" s="263"/>
      <c r="BB5" s="61" t="s">
        <v>83</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121</v>
      </c>
      <c r="AR6" s="60"/>
      <c r="AS6" s="149"/>
      <c r="AT6" s="149"/>
      <c r="AU6" s="149"/>
      <c r="AV6" s="60"/>
      <c r="AW6" s="60"/>
      <c r="AX6" s="150"/>
      <c r="AY6" s="60"/>
      <c r="AZ6" s="262">
        <v>100</v>
      </c>
      <c r="BA6" s="263"/>
      <c r="BB6" s="151" t="s">
        <v>120</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66">
        <f>DAY(EOMONTH(DATE(X2,AB2,1),0))</f>
        <v>30</v>
      </c>
      <c r="BA7" s="267"/>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45" t="s">
        <v>26</v>
      </c>
      <c r="C9" s="248" t="s">
        <v>122</v>
      </c>
      <c r="D9" s="249"/>
      <c r="E9" s="254" t="s">
        <v>123</v>
      </c>
      <c r="F9" s="249"/>
      <c r="G9" s="254" t="s">
        <v>124</v>
      </c>
      <c r="H9" s="248"/>
      <c r="I9" s="248"/>
      <c r="J9" s="248"/>
      <c r="K9" s="249"/>
      <c r="L9" s="254" t="s">
        <v>125</v>
      </c>
      <c r="M9" s="248"/>
      <c r="N9" s="248"/>
      <c r="O9" s="257"/>
      <c r="P9" s="260" t="s">
        <v>126</v>
      </c>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32" t="str">
        <f>IF(AZ3="４週","(10)1～4週目の勤務時間数合計","(10)1か月の勤務時間数合計")</f>
        <v>(10)1～4週目の勤務時間数合計</v>
      </c>
      <c r="AV9" s="233"/>
      <c r="AW9" s="232" t="s">
        <v>127</v>
      </c>
      <c r="AX9" s="233"/>
      <c r="AY9" s="240" t="s">
        <v>128</v>
      </c>
      <c r="AZ9" s="240"/>
      <c r="BA9" s="240"/>
      <c r="BB9" s="240"/>
      <c r="BC9" s="240"/>
      <c r="BD9" s="240"/>
    </row>
    <row r="10" spans="1:57" ht="20.25" customHeight="1" thickBot="1" x14ac:dyDescent="0.45">
      <c r="A10" s="71"/>
      <c r="B10" s="246"/>
      <c r="C10" s="250"/>
      <c r="D10" s="251"/>
      <c r="E10" s="255"/>
      <c r="F10" s="251"/>
      <c r="G10" s="255"/>
      <c r="H10" s="250"/>
      <c r="I10" s="250"/>
      <c r="J10" s="250"/>
      <c r="K10" s="251"/>
      <c r="L10" s="255"/>
      <c r="M10" s="250"/>
      <c r="N10" s="250"/>
      <c r="O10" s="258"/>
      <c r="P10" s="242" t="s">
        <v>10</v>
      </c>
      <c r="Q10" s="243"/>
      <c r="R10" s="243"/>
      <c r="S10" s="243"/>
      <c r="T10" s="243"/>
      <c r="U10" s="243"/>
      <c r="V10" s="244"/>
      <c r="W10" s="242" t="s">
        <v>11</v>
      </c>
      <c r="X10" s="243"/>
      <c r="Y10" s="243"/>
      <c r="Z10" s="243"/>
      <c r="AA10" s="243"/>
      <c r="AB10" s="243"/>
      <c r="AC10" s="244"/>
      <c r="AD10" s="242" t="s">
        <v>12</v>
      </c>
      <c r="AE10" s="243"/>
      <c r="AF10" s="243"/>
      <c r="AG10" s="243"/>
      <c r="AH10" s="243"/>
      <c r="AI10" s="243"/>
      <c r="AJ10" s="244"/>
      <c r="AK10" s="242" t="s">
        <v>13</v>
      </c>
      <c r="AL10" s="243"/>
      <c r="AM10" s="243"/>
      <c r="AN10" s="243"/>
      <c r="AO10" s="243"/>
      <c r="AP10" s="243"/>
      <c r="AQ10" s="244"/>
      <c r="AR10" s="242" t="s">
        <v>14</v>
      </c>
      <c r="AS10" s="243"/>
      <c r="AT10" s="244"/>
      <c r="AU10" s="234"/>
      <c r="AV10" s="235"/>
      <c r="AW10" s="234"/>
      <c r="AX10" s="235"/>
      <c r="AY10" s="240"/>
      <c r="AZ10" s="240"/>
      <c r="BA10" s="240"/>
      <c r="BB10" s="240"/>
      <c r="BC10" s="240"/>
      <c r="BD10" s="240"/>
    </row>
    <row r="11" spans="1:57" ht="20.25" customHeight="1" thickBot="1" x14ac:dyDescent="0.45">
      <c r="A11" s="71"/>
      <c r="B11" s="246"/>
      <c r="C11" s="250"/>
      <c r="D11" s="251"/>
      <c r="E11" s="255"/>
      <c r="F11" s="251"/>
      <c r="G11" s="255"/>
      <c r="H11" s="250"/>
      <c r="I11" s="250"/>
      <c r="J11" s="250"/>
      <c r="K11" s="251"/>
      <c r="L11" s="255"/>
      <c r="M11" s="250"/>
      <c r="N11" s="250"/>
      <c r="O11" s="258"/>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4"/>
      <c r="AV11" s="235"/>
      <c r="AW11" s="234"/>
      <c r="AX11" s="235"/>
      <c r="AY11" s="240"/>
      <c r="AZ11" s="240"/>
      <c r="BA11" s="240"/>
      <c r="BB11" s="240"/>
      <c r="BC11" s="240"/>
      <c r="BD11" s="240"/>
    </row>
    <row r="12" spans="1:57" ht="20.25" hidden="1" customHeight="1" thickBot="1" x14ac:dyDescent="0.45">
      <c r="A12" s="71"/>
      <c r="B12" s="246"/>
      <c r="C12" s="250"/>
      <c r="D12" s="251"/>
      <c r="E12" s="255"/>
      <c r="F12" s="251"/>
      <c r="G12" s="255"/>
      <c r="H12" s="250"/>
      <c r="I12" s="250"/>
      <c r="J12" s="250"/>
      <c r="K12" s="251"/>
      <c r="L12" s="255"/>
      <c r="M12" s="250"/>
      <c r="N12" s="250"/>
      <c r="O12" s="258"/>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36"/>
      <c r="AV12" s="237"/>
      <c r="AW12" s="236"/>
      <c r="AX12" s="237"/>
      <c r="AY12" s="241"/>
      <c r="AZ12" s="241"/>
      <c r="BA12" s="241"/>
      <c r="BB12" s="241"/>
      <c r="BC12" s="241"/>
      <c r="BD12" s="241"/>
    </row>
    <row r="13" spans="1:57" ht="20.25" customHeight="1" thickBot="1" x14ac:dyDescent="0.45">
      <c r="A13" s="71"/>
      <c r="B13" s="247"/>
      <c r="C13" s="252"/>
      <c r="D13" s="253"/>
      <c r="E13" s="256"/>
      <c r="F13" s="253"/>
      <c r="G13" s="256"/>
      <c r="H13" s="252"/>
      <c r="I13" s="252"/>
      <c r="J13" s="252"/>
      <c r="K13" s="253"/>
      <c r="L13" s="256"/>
      <c r="M13" s="252"/>
      <c r="N13" s="252"/>
      <c r="O13" s="259"/>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38"/>
      <c r="AV13" s="239"/>
      <c r="AW13" s="238"/>
      <c r="AX13" s="239"/>
      <c r="AY13" s="241"/>
      <c r="AZ13" s="241"/>
      <c r="BA13" s="241"/>
      <c r="BB13" s="241"/>
      <c r="BC13" s="241"/>
      <c r="BD13" s="241"/>
    </row>
    <row r="14" spans="1:57" ht="39.950000000000003" customHeight="1" x14ac:dyDescent="0.4">
      <c r="A14" s="71"/>
      <c r="B14" s="85">
        <v>1</v>
      </c>
      <c r="C14" s="218"/>
      <c r="D14" s="219"/>
      <c r="E14" s="220"/>
      <c r="F14" s="221"/>
      <c r="G14" s="222"/>
      <c r="H14" s="223"/>
      <c r="I14" s="223"/>
      <c r="J14" s="223"/>
      <c r="K14" s="224"/>
      <c r="L14" s="225"/>
      <c r="M14" s="226"/>
      <c r="N14" s="226"/>
      <c r="O14" s="227"/>
      <c r="P14" s="128"/>
      <c r="Q14" s="129"/>
      <c r="R14" s="129"/>
      <c r="S14" s="129"/>
      <c r="T14" s="129"/>
      <c r="U14" s="129"/>
      <c r="V14" s="130"/>
      <c r="W14" s="128"/>
      <c r="X14" s="129"/>
      <c r="Y14" s="129"/>
      <c r="Z14" s="129"/>
      <c r="AA14" s="129"/>
      <c r="AB14" s="129"/>
      <c r="AC14" s="130"/>
      <c r="AD14" s="128"/>
      <c r="AE14" s="129"/>
      <c r="AF14" s="129"/>
      <c r="AG14" s="129"/>
      <c r="AH14" s="129"/>
      <c r="AI14" s="129"/>
      <c r="AJ14" s="130"/>
      <c r="AK14" s="128"/>
      <c r="AL14" s="129"/>
      <c r="AM14" s="129"/>
      <c r="AN14" s="129"/>
      <c r="AO14" s="129"/>
      <c r="AP14" s="129"/>
      <c r="AQ14" s="130"/>
      <c r="AR14" s="128"/>
      <c r="AS14" s="129"/>
      <c r="AT14" s="130"/>
      <c r="AU14" s="228">
        <f>IF($AZ$3="４週",SUM(P14:AQ14),IF($AZ$3="暦月",SUM(P14:AT14),""))</f>
        <v>0</v>
      </c>
      <c r="AV14" s="229"/>
      <c r="AW14" s="230">
        <f t="shared" ref="AW14:AW31" si="22">IF($AZ$3="４週",AU14/4,IF($AZ$3="暦月",AU14/($AZ$7/7),""))</f>
        <v>0</v>
      </c>
      <c r="AX14" s="231"/>
      <c r="AY14" s="215"/>
      <c r="AZ14" s="216"/>
      <c r="BA14" s="216"/>
      <c r="BB14" s="216"/>
      <c r="BC14" s="216"/>
      <c r="BD14" s="217"/>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1"/>
      <c r="Q15" s="132"/>
      <c r="R15" s="132"/>
      <c r="S15" s="132"/>
      <c r="T15" s="132"/>
      <c r="U15" s="132"/>
      <c r="V15" s="133"/>
      <c r="W15" s="131"/>
      <c r="X15" s="132"/>
      <c r="Y15" s="132"/>
      <c r="Z15" s="132"/>
      <c r="AA15" s="132"/>
      <c r="AB15" s="132"/>
      <c r="AC15" s="133"/>
      <c r="AD15" s="131"/>
      <c r="AE15" s="132"/>
      <c r="AF15" s="132"/>
      <c r="AG15" s="132"/>
      <c r="AH15" s="132"/>
      <c r="AI15" s="132"/>
      <c r="AJ15" s="133"/>
      <c r="AK15" s="131"/>
      <c r="AL15" s="132"/>
      <c r="AM15" s="132"/>
      <c r="AN15" s="132"/>
      <c r="AO15" s="132"/>
      <c r="AP15" s="132"/>
      <c r="AQ15" s="133"/>
      <c r="AR15" s="131"/>
      <c r="AS15" s="132"/>
      <c r="AT15" s="133"/>
      <c r="AU15" s="211">
        <f>IF($AZ$3="４週",SUM(P15:AQ15),IF($AZ$3="暦月",SUM(P15:AT15),""))</f>
        <v>0</v>
      </c>
      <c r="AV15" s="212"/>
      <c r="AW15" s="213">
        <f t="shared" si="22"/>
        <v>0</v>
      </c>
      <c r="AX15" s="214"/>
      <c r="AY15" s="181"/>
      <c r="AZ15" s="182"/>
      <c r="BA15" s="182"/>
      <c r="BB15" s="182"/>
      <c r="BC15" s="182"/>
      <c r="BD15" s="183"/>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1"/>
      <c r="Q16" s="132"/>
      <c r="R16" s="132"/>
      <c r="S16" s="132"/>
      <c r="T16" s="132"/>
      <c r="U16" s="132"/>
      <c r="V16" s="133"/>
      <c r="W16" s="131"/>
      <c r="X16" s="132"/>
      <c r="Y16" s="132"/>
      <c r="Z16" s="132"/>
      <c r="AA16" s="132"/>
      <c r="AB16" s="132"/>
      <c r="AC16" s="133"/>
      <c r="AD16" s="131"/>
      <c r="AE16" s="132"/>
      <c r="AF16" s="132"/>
      <c r="AG16" s="132"/>
      <c r="AH16" s="132"/>
      <c r="AI16" s="132"/>
      <c r="AJ16" s="133"/>
      <c r="AK16" s="131"/>
      <c r="AL16" s="132"/>
      <c r="AM16" s="132"/>
      <c r="AN16" s="132"/>
      <c r="AO16" s="132"/>
      <c r="AP16" s="132"/>
      <c r="AQ16" s="133"/>
      <c r="AR16" s="131"/>
      <c r="AS16" s="132"/>
      <c r="AT16" s="133"/>
      <c r="AU16" s="211">
        <f>IF($AZ$3="４週",SUM(P16:AQ16),IF($AZ$3="暦月",SUM(P16:AT16),""))</f>
        <v>0</v>
      </c>
      <c r="AV16" s="212"/>
      <c r="AW16" s="213">
        <f t="shared" si="22"/>
        <v>0</v>
      </c>
      <c r="AX16" s="214"/>
      <c r="AY16" s="181"/>
      <c r="AZ16" s="182"/>
      <c r="BA16" s="182"/>
      <c r="BB16" s="182"/>
      <c r="BC16" s="182"/>
      <c r="BD16" s="183"/>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1"/>
      <c r="Q17" s="132"/>
      <c r="R17" s="132"/>
      <c r="S17" s="132"/>
      <c r="T17" s="132"/>
      <c r="U17" s="132"/>
      <c r="V17" s="133"/>
      <c r="W17" s="131"/>
      <c r="X17" s="132"/>
      <c r="Y17" s="132"/>
      <c r="Z17" s="132"/>
      <c r="AA17" s="132"/>
      <c r="AB17" s="132"/>
      <c r="AC17" s="133"/>
      <c r="AD17" s="131"/>
      <c r="AE17" s="132"/>
      <c r="AF17" s="132"/>
      <c r="AG17" s="132"/>
      <c r="AH17" s="132"/>
      <c r="AI17" s="132"/>
      <c r="AJ17" s="133"/>
      <c r="AK17" s="131"/>
      <c r="AL17" s="132"/>
      <c r="AM17" s="132"/>
      <c r="AN17" s="132"/>
      <c r="AO17" s="132"/>
      <c r="AP17" s="132"/>
      <c r="AQ17" s="133"/>
      <c r="AR17" s="131"/>
      <c r="AS17" s="132"/>
      <c r="AT17" s="133"/>
      <c r="AU17" s="211">
        <f>IF($AZ$3="４週",SUM(P17:AQ17),IF($AZ$3="暦月",SUM(P17:AT17),""))</f>
        <v>0</v>
      </c>
      <c r="AV17" s="212"/>
      <c r="AW17" s="213">
        <f t="shared" si="22"/>
        <v>0</v>
      </c>
      <c r="AX17" s="214"/>
      <c r="AY17" s="181"/>
      <c r="AZ17" s="182"/>
      <c r="BA17" s="182"/>
      <c r="BB17" s="182"/>
      <c r="BC17" s="182"/>
      <c r="BD17" s="183"/>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11">
        <f t="shared" ref="AU18:AU31" si="24">IF($AZ$3="４週",SUM(P18:AQ18),IF($AZ$3="暦月",SUM(P18:AT18),""))</f>
        <v>0</v>
      </c>
      <c r="AV18" s="212"/>
      <c r="AW18" s="213">
        <f t="shared" si="22"/>
        <v>0</v>
      </c>
      <c r="AX18" s="214"/>
      <c r="AY18" s="181"/>
      <c r="AZ18" s="182"/>
      <c r="BA18" s="182"/>
      <c r="BB18" s="182"/>
      <c r="BC18" s="182"/>
      <c r="BD18" s="183"/>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11">
        <f t="shared" si="24"/>
        <v>0</v>
      </c>
      <c r="AV19" s="212"/>
      <c r="AW19" s="213">
        <f t="shared" si="22"/>
        <v>0</v>
      </c>
      <c r="AX19" s="214"/>
      <c r="AY19" s="181"/>
      <c r="AZ19" s="182"/>
      <c r="BA19" s="182"/>
      <c r="BB19" s="182"/>
      <c r="BC19" s="182"/>
      <c r="BD19" s="183"/>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11">
        <f>IF($AZ$3="４週",SUM(P20:AQ20),IF($AZ$3="暦月",SUM(P20:AT20),""))</f>
        <v>0</v>
      </c>
      <c r="AV20" s="212"/>
      <c r="AW20" s="213">
        <f t="shared" si="22"/>
        <v>0</v>
      </c>
      <c r="AX20" s="214"/>
      <c r="AY20" s="181"/>
      <c r="AZ20" s="182"/>
      <c r="BA20" s="182"/>
      <c r="BB20" s="182"/>
      <c r="BC20" s="182"/>
      <c r="BD20" s="183"/>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11">
        <f t="shared" si="24"/>
        <v>0</v>
      </c>
      <c r="AV21" s="212"/>
      <c r="AW21" s="213">
        <f t="shared" si="22"/>
        <v>0</v>
      </c>
      <c r="AX21" s="214"/>
      <c r="AY21" s="181"/>
      <c r="AZ21" s="182"/>
      <c r="BA21" s="182"/>
      <c r="BB21" s="182"/>
      <c r="BC21" s="182"/>
      <c r="BD21" s="183"/>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11">
        <f t="shared" si="24"/>
        <v>0</v>
      </c>
      <c r="AV22" s="212"/>
      <c r="AW22" s="213">
        <f t="shared" si="22"/>
        <v>0</v>
      </c>
      <c r="AX22" s="214"/>
      <c r="AY22" s="181"/>
      <c r="AZ22" s="182"/>
      <c r="BA22" s="182"/>
      <c r="BB22" s="182"/>
      <c r="BC22" s="182"/>
      <c r="BD22" s="183"/>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11">
        <f t="shared" si="24"/>
        <v>0</v>
      </c>
      <c r="AV23" s="212"/>
      <c r="AW23" s="213">
        <f t="shared" si="22"/>
        <v>0</v>
      </c>
      <c r="AX23" s="214"/>
      <c r="AY23" s="181"/>
      <c r="AZ23" s="182"/>
      <c r="BA23" s="182"/>
      <c r="BB23" s="182"/>
      <c r="BC23" s="182"/>
      <c r="BD23" s="183"/>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11">
        <f t="shared" si="24"/>
        <v>0</v>
      </c>
      <c r="AV24" s="212"/>
      <c r="AW24" s="213">
        <f t="shared" si="22"/>
        <v>0</v>
      </c>
      <c r="AX24" s="214"/>
      <c r="AY24" s="181"/>
      <c r="AZ24" s="182"/>
      <c r="BA24" s="182"/>
      <c r="BB24" s="182"/>
      <c r="BC24" s="182"/>
      <c r="BD24" s="183"/>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11">
        <f t="shared" si="24"/>
        <v>0</v>
      </c>
      <c r="AV25" s="212"/>
      <c r="AW25" s="213">
        <f t="shared" si="22"/>
        <v>0</v>
      </c>
      <c r="AX25" s="214"/>
      <c r="AY25" s="181"/>
      <c r="AZ25" s="182"/>
      <c r="BA25" s="182"/>
      <c r="BB25" s="182"/>
      <c r="BC25" s="182"/>
      <c r="BD25" s="183"/>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11">
        <f t="shared" si="24"/>
        <v>0</v>
      </c>
      <c r="AV26" s="212"/>
      <c r="AW26" s="213">
        <f t="shared" si="22"/>
        <v>0</v>
      </c>
      <c r="AX26" s="214"/>
      <c r="AY26" s="181"/>
      <c r="AZ26" s="182"/>
      <c r="BA26" s="182"/>
      <c r="BB26" s="182"/>
      <c r="BC26" s="182"/>
      <c r="BD26" s="183"/>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11">
        <f t="shared" si="24"/>
        <v>0</v>
      </c>
      <c r="AV27" s="212"/>
      <c r="AW27" s="213">
        <f t="shared" si="22"/>
        <v>0</v>
      </c>
      <c r="AX27" s="214"/>
      <c r="AY27" s="181"/>
      <c r="AZ27" s="182"/>
      <c r="BA27" s="182"/>
      <c r="BB27" s="182"/>
      <c r="BC27" s="182"/>
      <c r="BD27" s="183"/>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11">
        <f t="shared" si="24"/>
        <v>0</v>
      </c>
      <c r="AV28" s="212"/>
      <c r="AW28" s="213">
        <f t="shared" si="22"/>
        <v>0</v>
      </c>
      <c r="AX28" s="214"/>
      <c r="AY28" s="181"/>
      <c r="AZ28" s="182"/>
      <c r="BA28" s="182"/>
      <c r="BB28" s="182"/>
      <c r="BC28" s="182"/>
      <c r="BD28" s="183"/>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11">
        <f t="shared" si="24"/>
        <v>0</v>
      </c>
      <c r="AV29" s="212"/>
      <c r="AW29" s="213">
        <f t="shared" si="22"/>
        <v>0</v>
      </c>
      <c r="AX29" s="214"/>
      <c r="AY29" s="181"/>
      <c r="AZ29" s="182"/>
      <c r="BA29" s="182"/>
      <c r="BB29" s="182"/>
      <c r="BC29" s="182"/>
      <c r="BD29" s="183"/>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11">
        <f t="shared" si="24"/>
        <v>0</v>
      </c>
      <c r="AV30" s="212"/>
      <c r="AW30" s="213">
        <f t="shared" si="22"/>
        <v>0</v>
      </c>
      <c r="AX30" s="214"/>
      <c r="AY30" s="181"/>
      <c r="AZ30" s="182"/>
      <c r="BA30" s="182"/>
      <c r="BB30" s="182"/>
      <c r="BC30" s="182"/>
      <c r="BD30" s="183"/>
    </row>
    <row r="31" spans="1:56" ht="39.950000000000003" customHeight="1" thickBot="1" x14ac:dyDescent="0.45">
      <c r="A31" s="71"/>
      <c r="B31" s="87">
        <f t="shared" si="23"/>
        <v>18</v>
      </c>
      <c r="C31" s="184"/>
      <c r="D31" s="185"/>
      <c r="E31" s="186"/>
      <c r="F31" s="187"/>
      <c r="G31" s="188"/>
      <c r="H31" s="189"/>
      <c r="I31" s="189"/>
      <c r="J31" s="189"/>
      <c r="K31" s="190"/>
      <c r="L31" s="191"/>
      <c r="M31" s="192"/>
      <c r="N31" s="192"/>
      <c r="O31" s="193"/>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194">
        <f t="shared" si="24"/>
        <v>0</v>
      </c>
      <c r="AV31" s="195"/>
      <c r="AW31" s="196">
        <f t="shared" si="22"/>
        <v>0</v>
      </c>
      <c r="AX31" s="197"/>
      <c r="AY31" s="198"/>
      <c r="AZ31" s="199"/>
      <c r="BA31" s="199"/>
      <c r="BB31" s="199"/>
      <c r="BC31" s="199"/>
      <c r="BD31" s="200"/>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7" t="s">
        <v>129</v>
      </c>
      <c r="C33" s="97"/>
      <c r="D33" s="97"/>
      <c r="E33" s="97"/>
      <c r="F33" s="97"/>
      <c r="G33" s="97"/>
      <c r="H33" s="97"/>
      <c r="I33" s="97"/>
      <c r="J33" s="97"/>
      <c r="K33" s="97"/>
      <c r="L33" s="98"/>
      <c r="M33" s="97"/>
      <c r="N33" s="97"/>
      <c r="O33" s="97"/>
      <c r="P33" s="97"/>
      <c r="Q33" s="97"/>
      <c r="R33" s="97"/>
      <c r="S33" s="97"/>
      <c r="T33" s="97" t="s">
        <v>69</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0"/>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4" t="s">
        <v>3</v>
      </c>
      <c r="D36" s="156"/>
      <c r="E36" s="171">
        <f>SUMIFS($AU$14:$AV$31,$C$14:$D$31,"介護支援専門員",$E$14:$F$31,"A")</f>
        <v>0</v>
      </c>
      <c r="F36" s="172"/>
      <c r="G36" s="173">
        <f>SUMIFS($AW$14:$AX$31,$C$14:$D$31,"介護支援専門員",$E$14:$F$31,"A")</f>
        <v>0</v>
      </c>
      <c r="H36" s="174"/>
      <c r="I36" s="110"/>
      <c r="J36" s="175">
        <v>0</v>
      </c>
      <c r="K36" s="176"/>
      <c r="L36" s="175">
        <v>0</v>
      </c>
      <c r="M36" s="176"/>
      <c r="N36" s="109"/>
      <c r="O36" s="109"/>
      <c r="P36" s="175">
        <v>0</v>
      </c>
      <c r="Q36" s="176"/>
      <c r="R36" s="97"/>
      <c r="S36" s="97"/>
      <c r="T36" s="154" t="s">
        <v>4</v>
      </c>
      <c r="U36" s="156"/>
      <c r="V36" s="154" t="s">
        <v>51</v>
      </c>
      <c r="W36" s="155"/>
      <c r="X36" s="155"/>
      <c r="Y36" s="156"/>
      <c r="Z36" s="137"/>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4" t="s">
        <v>4</v>
      </c>
      <c r="D37" s="156"/>
      <c r="E37" s="171">
        <f>SUMIFS($AU$14:$AV$31,$C$14:$D$31,"介護支援専門員",$E$14:$F$31,"B")</f>
        <v>0</v>
      </c>
      <c r="F37" s="172"/>
      <c r="G37" s="173">
        <f>SUMIFS($AW$14:$AX$31,$C$14:$D$31,"介護支援専門員",$E$14:$F$31,"B")</f>
        <v>0</v>
      </c>
      <c r="H37" s="174"/>
      <c r="I37" s="110"/>
      <c r="J37" s="175">
        <v>0</v>
      </c>
      <c r="K37" s="176"/>
      <c r="L37" s="175">
        <v>0</v>
      </c>
      <c r="M37" s="176"/>
      <c r="N37" s="109"/>
      <c r="O37" s="109"/>
      <c r="P37" s="175">
        <v>0</v>
      </c>
      <c r="Q37" s="176"/>
      <c r="R37" s="97"/>
      <c r="S37" s="97"/>
      <c r="T37" s="154" t="s">
        <v>5</v>
      </c>
      <c r="U37" s="156"/>
      <c r="V37" s="154" t="s">
        <v>52</v>
      </c>
      <c r="W37" s="155"/>
      <c r="X37" s="155"/>
      <c r="Y37" s="156"/>
      <c r="Z37" s="137"/>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4" t="s">
        <v>5</v>
      </c>
      <c r="D38" s="156"/>
      <c r="E38" s="171">
        <f>SUMIFS($AU$14:$AV$31,$C$14:$D$31,"介護支援専門員",$E$14:$F$31,"C")</f>
        <v>0</v>
      </c>
      <c r="F38" s="172"/>
      <c r="G38" s="173">
        <f>SUMIFS($AW$14:$AX$31,$C$14:$D$31,"介護支援専門員",$E$14:$F$31,"C")</f>
        <v>0</v>
      </c>
      <c r="H38" s="174"/>
      <c r="I38" s="110"/>
      <c r="J38" s="175">
        <v>0</v>
      </c>
      <c r="K38" s="176"/>
      <c r="L38" s="177">
        <v>0</v>
      </c>
      <c r="M38" s="178"/>
      <c r="N38" s="109"/>
      <c r="O38" s="109"/>
      <c r="P38" s="171" t="s">
        <v>30</v>
      </c>
      <c r="Q38" s="172"/>
      <c r="R38" s="97"/>
      <c r="S38" s="97"/>
      <c r="T38" s="154" t="s">
        <v>6</v>
      </c>
      <c r="U38" s="156"/>
      <c r="V38" s="154" t="s">
        <v>68</v>
      </c>
      <c r="W38" s="155"/>
      <c r="X38" s="155"/>
      <c r="Y38" s="156"/>
      <c r="Z38" s="13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4" t="s">
        <v>6</v>
      </c>
      <c r="D39" s="156"/>
      <c r="E39" s="171">
        <f>SUMIFS($AU$14:$AV$31,$C$14:$D$31,"介護支援専門員",$E$14:$F$31,"D")</f>
        <v>0</v>
      </c>
      <c r="F39" s="172"/>
      <c r="G39" s="173">
        <f>SUMIFS($AW$14:$AX$31,$C$14:$D$31,"介護支援専門員",$E$14:$F$31,"D")</f>
        <v>0</v>
      </c>
      <c r="H39" s="174"/>
      <c r="I39" s="110"/>
      <c r="J39" s="175">
        <v>0</v>
      </c>
      <c r="K39" s="176"/>
      <c r="L39" s="177">
        <v>0</v>
      </c>
      <c r="M39" s="178"/>
      <c r="N39" s="109"/>
      <c r="O39" s="109"/>
      <c r="P39" s="171" t="s">
        <v>30</v>
      </c>
      <c r="Q39" s="172"/>
      <c r="R39" s="97"/>
      <c r="S39" s="97"/>
      <c r="T39" s="97"/>
      <c r="U39" s="168"/>
      <c r="V39" s="168"/>
      <c r="W39" s="169"/>
      <c r="X39" s="169"/>
      <c r="Y39" s="144"/>
      <c r="Z39" s="144"/>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154" t="s">
        <v>27</v>
      </c>
      <c r="D40" s="156"/>
      <c r="E40" s="171">
        <f>SUM(E36:F39)</f>
        <v>0</v>
      </c>
      <c r="F40" s="172"/>
      <c r="G40" s="173">
        <f>SUM(G36:H39)</f>
        <v>0</v>
      </c>
      <c r="H40" s="174"/>
      <c r="I40" s="110"/>
      <c r="J40" s="171">
        <f>SUM(J36:K39)</f>
        <v>0</v>
      </c>
      <c r="K40" s="172"/>
      <c r="L40" s="171">
        <f>SUM(L36:M39)</f>
        <v>0</v>
      </c>
      <c r="M40" s="172"/>
      <c r="N40" s="109"/>
      <c r="O40" s="109"/>
      <c r="P40" s="171">
        <f>SUM(P36:Q37)</f>
        <v>0</v>
      </c>
      <c r="Q40" s="172"/>
      <c r="R40" s="97"/>
      <c r="S40" s="97"/>
      <c r="T40" s="97"/>
      <c r="U40" s="168"/>
      <c r="V40" s="168"/>
      <c r="W40" s="169"/>
      <c r="X40" s="169"/>
      <c r="Y40" s="143"/>
      <c r="Z40" s="14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8" t="s">
        <v>45</v>
      </c>
      <c r="D42" s="97"/>
      <c r="E42" s="97"/>
      <c r="F42" s="97"/>
      <c r="G42" s="97"/>
      <c r="H42" s="97"/>
      <c r="I42" s="105" t="s">
        <v>88</v>
      </c>
      <c r="J42" s="163" t="s">
        <v>89</v>
      </c>
      <c r="K42" s="164"/>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165">
        <f>IF($J$42="週",L40,J40)</f>
        <v>0</v>
      </c>
      <c r="D45" s="166"/>
      <c r="E45" s="166"/>
      <c r="F45" s="167"/>
      <c r="G45" s="139" t="s">
        <v>28</v>
      </c>
      <c r="H45" s="154">
        <f>IF($J$42="週",$AV$5,$AZ$5)</f>
        <v>40</v>
      </c>
      <c r="I45" s="155"/>
      <c r="J45" s="155"/>
      <c r="K45" s="156"/>
      <c r="L45" s="139" t="s">
        <v>29</v>
      </c>
      <c r="M45" s="157">
        <f>ROUNDDOWN(C45/H45,1)</f>
        <v>0</v>
      </c>
      <c r="N45" s="158"/>
      <c r="O45" s="158"/>
      <c r="P45" s="159"/>
      <c r="Q45" s="97"/>
      <c r="R45" s="97"/>
      <c r="S45" s="97"/>
      <c r="T45" s="97"/>
      <c r="U45" s="170"/>
      <c r="V45" s="170"/>
      <c r="W45" s="170"/>
      <c r="X45" s="170"/>
      <c r="Y45" s="137"/>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t="s">
        <v>70</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118</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97" t="s">
        <v>47</v>
      </c>
      <c r="D48" s="97"/>
      <c r="E48" s="97"/>
      <c r="F48" s="97"/>
      <c r="G48" s="97"/>
      <c r="H48" s="97"/>
      <c r="I48" s="97"/>
      <c r="J48" s="97"/>
      <c r="K48" s="97"/>
      <c r="L48" s="98"/>
      <c r="M48" s="139"/>
      <c r="N48" s="139"/>
      <c r="O48" s="139"/>
      <c r="P48" s="13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154">
        <f>P40</f>
        <v>0</v>
      </c>
      <c r="D50" s="155"/>
      <c r="E50" s="155"/>
      <c r="F50" s="156"/>
      <c r="G50" s="139" t="s">
        <v>80</v>
      </c>
      <c r="H50" s="157">
        <f>M45</f>
        <v>0</v>
      </c>
      <c r="I50" s="158"/>
      <c r="J50" s="158"/>
      <c r="K50" s="159"/>
      <c r="L50" s="139"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topLeftCell="A73" workbookViewId="0">
      <selection activeCell="C26" sqref="C26"/>
    </sheetView>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144</v>
      </c>
      <c r="B2" s="12"/>
      <c r="C2" s="13"/>
    </row>
    <row r="3" spans="1:10" s="11" customFormat="1" ht="20.25" customHeight="1" x14ac:dyDescent="0.4">
      <c r="A3" s="13"/>
      <c r="B3" s="13"/>
      <c r="C3" s="13"/>
    </row>
    <row r="4" spans="1:10" s="11" customFormat="1" ht="20.25" customHeight="1" x14ac:dyDescent="0.4">
      <c r="A4" s="27"/>
      <c r="B4" s="13" t="s">
        <v>84</v>
      </c>
      <c r="C4" s="13"/>
      <c r="E4" s="272" t="s">
        <v>86</v>
      </c>
      <c r="F4" s="272"/>
      <c r="G4" s="272"/>
      <c r="H4" s="272"/>
      <c r="I4" s="272"/>
      <c r="J4" s="272"/>
    </row>
    <row r="5" spans="1:10" s="11" customFormat="1" ht="20.25" customHeight="1" x14ac:dyDescent="0.4">
      <c r="A5" s="28"/>
      <c r="B5" s="13" t="s">
        <v>85</v>
      </c>
      <c r="C5" s="13"/>
      <c r="E5" s="272"/>
      <c r="F5" s="272"/>
      <c r="G5" s="272"/>
      <c r="H5" s="272"/>
      <c r="I5" s="272"/>
      <c r="J5" s="272"/>
    </row>
    <row r="6" spans="1:10" s="11" customFormat="1" ht="20.25" customHeight="1" x14ac:dyDescent="0.4">
      <c r="A6" s="26" t="s">
        <v>82</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94</v>
      </c>
      <c r="B10" s="13"/>
      <c r="C10" s="13"/>
    </row>
    <row r="11" spans="1:10" s="11" customFormat="1" ht="20.25" customHeight="1" x14ac:dyDescent="0.4">
      <c r="A11" s="13"/>
      <c r="B11" s="13"/>
      <c r="C11" s="13"/>
    </row>
    <row r="12" spans="1:10" s="11" customFormat="1" ht="20.25" customHeight="1" x14ac:dyDescent="0.4">
      <c r="A12" s="146" t="s">
        <v>119</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47" t="s">
        <v>130</v>
      </c>
      <c r="B16" s="147"/>
      <c r="C16" s="147"/>
    </row>
    <row r="17" spans="1:3" s="11" customFormat="1" ht="20.25" customHeight="1" x14ac:dyDescent="0.4">
      <c r="A17" s="147"/>
      <c r="B17" s="147"/>
      <c r="C17" s="147"/>
    </row>
    <row r="18" spans="1:3" s="11" customFormat="1" ht="20.25" customHeight="1" x14ac:dyDescent="0.4">
      <c r="A18" s="146" t="s">
        <v>131</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105</v>
      </c>
    </row>
    <row r="24" spans="1:3" s="11" customFormat="1" ht="20.25" customHeight="1" x14ac:dyDescent="0.4">
      <c r="A24" s="13"/>
      <c r="B24" s="14">
        <v>3</v>
      </c>
      <c r="C24" s="15" t="s">
        <v>110</v>
      </c>
    </row>
    <row r="25" spans="1:3" s="11" customFormat="1" ht="20.25" customHeight="1" x14ac:dyDescent="0.4">
      <c r="A25" s="152"/>
      <c r="B25" s="14">
        <v>4</v>
      </c>
      <c r="C25" s="15" t="s">
        <v>153</v>
      </c>
    </row>
    <row r="26" spans="1:3" s="11" customFormat="1" ht="20.25" customHeight="1" x14ac:dyDescent="0.4">
      <c r="A26" s="152"/>
      <c r="B26" s="14">
        <v>5</v>
      </c>
      <c r="C26" s="15" t="s">
        <v>154</v>
      </c>
    </row>
    <row r="27" spans="1:3" s="11" customFormat="1" ht="20.25" customHeight="1" x14ac:dyDescent="0.4">
      <c r="A27" s="13"/>
      <c r="B27" s="13"/>
      <c r="C27" s="13"/>
    </row>
    <row r="28" spans="1:3" s="11" customFormat="1" ht="20.25" customHeight="1" x14ac:dyDescent="0.4">
      <c r="A28" s="13" t="s">
        <v>132</v>
      </c>
      <c r="B28" s="13"/>
      <c r="C28" s="13"/>
    </row>
    <row r="29" spans="1:3" s="11" customFormat="1" ht="20.25" customHeight="1" x14ac:dyDescent="0.4">
      <c r="A29" s="13" t="s">
        <v>49</v>
      </c>
      <c r="B29" s="13"/>
      <c r="C29" s="13"/>
    </row>
    <row r="30" spans="1:3" s="11" customFormat="1" ht="20.25" customHeight="1" x14ac:dyDescent="0.4">
      <c r="A30" s="13"/>
      <c r="B30" s="13"/>
      <c r="C30" s="13"/>
    </row>
    <row r="31" spans="1:3" s="11" customFormat="1" ht="20.25" customHeight="1" x14ac:dyDescent="0.4">
      <c r="A31" s="13"/>
      <c r="B31" s="14" t="s">
        <v>7</v>
      </c>
      <c r="C31" s="14" t="s">
        <v>8</v>
      </c>
    </row>
    <row r="32" spans="1:3" s="11" customFormat="1" ht="20.25" customHeight="1" x14ac:dyDescent="0.4">
      <c r="A32" s="13"/>
      <c r="B32" s="14" t="s">
        <v>3</v>
      </c>
      <c r="C32" s="15" t="s">
        <v>50</v>
      </c>
    </row>
    <row r="33" spans="1:55" s="11" customFormat="1" ht="20.25" customHeight="1" x14ac:dyDescent="0.4">
      <c r="A33" s="13"/>
      <c r="B33" s="14" t="s">
        <v>4</v>
      </c>
      <c r="C33" s="15" t="s">
        <v>51</v>
      </c>
    </row>
    <row r="34" spans="1:55" s="11" customFormat="1" ht="20.25" customHeight="1" x14ac:dyDescent="0.4">
      <c r="A34" s="13"/>
      <c r="B34" s="14" t="s">
        <v>5</v>
      </c>
      <c r="C34" s="15" t="s">
        <v>52</v>
      </c>
    </row>
    <row r="35" spans="1:55" s="11" customFormat="1" ht="20.25" customHeight="1" x14ac:dyDescent="0.4">
      <c r="A35" s="13"/>
      <c r="B35" s="14" t="s">
        <v>6</v>
      </c>
      <c r="C35" s="15" t="s">
        <v>68</v>
      </c>
    </row>
    <row r="36" spans="1:55" s="11" customFormat="1" ht="20.25" customHeight="1" x14ac:dyDescent="0.4">
      <c r="A36" s="13"/>
      <c r="B36" s="13"/>
      <c r="C36" s="13"/>
    </row>
    <row r="37" spans="1:55" s="11" customFormat="1" ht="20.25" customHeight="1" x14ac:dyDescent="0.4">
      <c r="A37" s="13"/>
      <c r="B37" s="16" t="s">
        <v>9</v>
      </c>
      <c r="C37" s="13"/>
    </row>
    <row r="38" spans="1:55" s="11" customFormat="1" ht="20.25" customHeight="1" x14ac:dyDescent="0.4">
      <c r="B38" s="13" t="s">
        <v>53</v>
      </c>
      <c r="E38" s="16"/>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row>
    <row r="39" spans="1:55" s="11" customFormat="1" ht="20.25" customHeight="1" x14ac:dyDescent="0.4">
      <c r="B39" s="13" t="s">
        <v>81</v>
      </c>
      <c r="E39" s="13"/>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row>
    <row r="40" spans="1:55" s="11" customFormat="1" ht="20.25" customHeight="1" x14ac:dyDescent="0.4">
      <c r="E40" s="13"/>
    </row>
    <row r="41" spans="1:55" s="11" customFormat="1" ht="20.25" customHeight="1" x14ac:dyDescent="0.4">
      <c r="A41" s="13"/>
      <c r="B41" s="13"/>
      <c r="C41" s="13"/>
      <c r="D41" s="18"/>
      <c r="E41" s="19"/>
      <c r="F41" s="19"/>
      <c r="G41" s="19"/>
      <c r="H41" s="20"/>
      <c r="I41" s="20"/>
      <c r="J41" s="19"/>
      <c r="K41" s="19"/>
      <c r="L41" s="19"/>
      <c r="M41" s="20"/>
      <c r="N41" s="20"/>
      <c r="O41" s="20"/>
      <c r="P41" s="20"/>
      <c r="Q41" s="20"/>
      <c r="R41" s="19"/>
      <c r="S41" s="19"/>
      <c r="T41" s="19"/>
      <c r="U41" s="20"/>
      <c r="V41" s="20"/>
      <c r="W41" s="19"/>
      <c r="X41" s="19"/>
      <c r="Y41" s="19"/>
      <c r="Z41" s="20"/>
      <c r="AA41" s="20"/>
    </row>
    <row r="42" spans="1:55" s="11" customFormat="1" ht="20.25" customHeight="1" x14ac:dyDescent="0.4">
      <c r="A42" s="146" t="s">
        <v>133</v>
      </c>
      <c r="B42" s="13"/>
      <c r="C42" s="13"/>
    </row>
    <row r="43" spans="1:55" s="11" customFormat="1" ht="20.25" customHeight="1" x14ac:dyDescent="0.4">
      <c r="A43" s="13" t="s">
        <v>54</v>
      </c>
      <c r="B43" s="13"/>
      <c r="C43" s="13"/>
    </row>
    <row r="44" spans="1:55" s="11" customFormat="1" ht="20.25" customHeight="1" x14ac:dyDescent="0.4">
      <c r="A44" s="23" t="s">
        <v>95</v>
      </c>
      <c r="D44" s="21"/>
      <c r="E44" s="22"/>
      <c r="F44" s="19"/>
      <c r="G44" s="19"/>
      <c r="H44" s="19"/>
      <c r="I44" s="19"/>
      <c r="J44" s="20"/>
      <c r="K44" s="19"/>
      <c r="L44" s="20"/>
      <c r="M44" s="19"/>
      <c r="N44" s="19"/>
      <c r="O44" s="19"/>
      <c r="P44" s="19"/>
      <c r="Q44" s="19"/>
      <c r="R44" s="20"/>
      <c r="S44" s="19"/>
      <c r="T44" s="20"/>
      <c r="U44" s="19"/>
      <c r="V44" s="19"/>
      <c r="W44" s="20"/>
      <c r="X44" s="19"/>
      <c r="Y44" s="20"/>
      <c r="Z44" s="19"/>
      <c r="AA44" s="19"/>
      <c r="AB44" s="19"/>
      <c r="AC44" s="19"/>
      <c r="AD44" s="19"/>
      <c r="AE44" s="20"/>
      <c r="AF44" s="18"/>
      <c r="AG44" s="20"/>
      <c r="AH44" s="19"/>
      <c r="AI44" s="20"/>
      <c r="AJ44" s="20"/>
      <c r="AK44" s="20"/>
      <c r="AL44" s="20"/>
      <c r="AM44" s="19"/>
      <c r="AN44" s="20"/>
      <c r="AO44" s="20"/>
    </row>
    <row r="45" spans="1:55" s="11" customFormat="1" ht="20.25" customHeight="1" x14ac:dyDescent="0.4">
      <c r="C45" s="23"/>
      <c r="D45" s="21"/>
      <c r="E45" s="22"/>
      <c r="F45" s="19"/>
      <c r="G45" s="19"/>
      <c r="H45" s="19"/>
      <c r="I45" s="19"/>
      <c r="J45" s="20"/>
      <c r="K45" s="19"/>
      <c r="L45" s="20"/>
      <c r="M45" s="19"/>
      <c r="N45" s="19"/>
      <c r="O45" s="19"/>
      <c r="P45" s="19"/>
      <c r="Q45" s="19"/>
      <c r="R45" s="20"/>
      <c r="S45" s="19"/>
      <c r="T45" s="20"/>
      <c r="U45" s="19"/>
      <c r="V45" s="19"/>
      <c r="W45" s="20"/>
      <c r="X45" s="19"/>
      <c r="Y45" s="20"/>
      <c r="Z45" s="19"/>
      <c r="AA45" s="19"/>
      <c r="AB45" s="19"/>
      <c r="AC45" s="19"/>
      <c r="AD45" s="19"/>
      <c r="AE45" s="20"/>
      <c r="AF45" s="18"/>
      <c r="AG45" s="20"/>
      <c r="AH45" s="19"/>
      <c r="AI45" s="20"/>
      <c r="AJ45" s="20"/>
      <c r="AK45" s="20"/>
      <c r="AL45" s="20"/>
      <c r="AM45" s="19"/>
      <c r="AN45" s="20"/>
      <c r="AO45" s="20"/>
    </row>
    <row r="46" spans="1:55" s="11" customFormat="1" ht="20.25" customHeight="1" x14ac:dyDescent="0.4">
      <c r="A46" s="13" t="s">
        <v>134</v>
      </c>
      <c r="B46" s="13"/>
    </row>
    <row r="47" spans="1:55" s="11" customFormat="1" ht="20.25" customHeight="1" x14ac:dyDescent="0.4"/>
    <row r="48" spans="1:55" s="11" customFormat="1" ht="20.25" customHeight="1" x14ac:dyDescent="0.4">
      <c r="A48" s="13" t="s">
        <v>135</v>
      </c>
      <c r="B48" s="13"/>
      <c r="C48" s="13"/>
    </row>
    <row r="49" spans="1:55" s="11" customFormat="1" ht="20.25" customHeight="1" x14ac:dyDescent="0.4">
      <c r="A49" s="30" t="s">
        <v>96</v>
      </c>
      <c r="B49" s="13"/>
      <c r="C49" s="13"/>
    </row>
    <row r="50" spans="1:55" s="11" customFormat="1" ht="20.25" customHeight="1" x14ac:dyDescent="0.4"/>
    <row r="51" spans="1:55" s="11" customFormat="1" ht="20.25" customHeight="1" x14ac:dyDescent="0.4">
      <c r="A51" s="13" t="s">
        <v>136</v>
      </c>
      <c r="B51" s="13"/>
      <c r="C51" s="13"/>
    </row>
    <row r="52" spans="1:55" s="11" customFormat="1" ht="20.25" customHeight="1" x14ac:dyDescent="0.4">
      <c r="A52" s="13" t="s">
        <v>97</v>
      </c>
      <c r="B52" s="13"/>
      <c r="C52" s="13"/>
    </row>
    <row r="53" spans="1:55" s="11" customFormat="1" ht="20.25" customHeight="1" x14ac:dyDescent="0.4">
      <c r="A53" s="13"/>
      <c r="B53" s="13"/>
      <c r="C53" s="13"/>
    </row>
    <row r="54" spans="1:55" s="11" customFormat="1" ht="20.25" customHeight="1" x14ac:dyDescent="0.4">
      <c r="A54" s="13" t="s">
        <v>137</v>
      </c>
      <c r="B54" s="13"/>
      <c r="C54" s="13"/>
    </row>
    <row r="55" spans="1:55" s="11" customFormat="1" ht="20.25" customHeight="1" x14ac:dyDescent="0.4">
      <c r="A55" s="13"/>
      <c r="B55" s="13"/>
      <c r="C55" s="13"/>
    </row>
    <row r="56" spans="1:55" s="11" customFormat="1" ht="20.25" customHeight="1" x14ac:dyDescent="0.4">
      <c r="A56" s="11" t="s">
        <v>138</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1" t="s">
        <v>76</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4">
      <c r="A58" s="11" t="s">
        <v>104</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4">
      <c r="A60" s="11" t="s">
        <v>139</v>
      </c>
      <c r="C60" s="25"/>
      <c r="D60" s="16"/>
      <c r="E60" s="16"/>
    </row>
    <row r="61" spans="1:55" s="11" customFormat="1" ht="20.25" customHeight="1" x14ac:dyDescent="0.4">
      <c r="A61" s="84" t="s">
        <v>100</v>
      </c>
      <c r="B61" s="25"/>
      <c r="C61" s="25"/>
      <c r="D61" s="13"/>
      <c r="E61" s="13"/>
    </row>
    <row r="62" spans="1:55" s="11" customFormat="1" ht="20.25" customHeight="1" x14ac:dyDescent="0.4">
      <c r="A62" s="83" t="s">
        <v>101</v>
      </c>
      <c r="B62" s="25"/>
      <c r="C62" s="25"/>
      <c r="D62" s="29"/>
      <c r="E62" s="29"/>
    </row>
    <row r="63" spans="1:55" s="11" customFormat="1" ht="20.25" customHeight="1" x14ac:dyDescent="0.4">
      <c r="A63" s="84" t="s">
        <v>102</v>
      </c>
      <c r="B63" s="25"/>
      <c r="C63" s="25"/>
      <c r="D63" s="29"/>
      <c r="E63" s="29"/>
    </row>
    <row r="64" spans="1:55" s="11" customFormat="1" ht="20.25" customHeight="1" x14ac:dyDescent="0.4">
      <c r="A64" s="83" t="s">
        <v>103</v>
      </c>
      <c r="B64" s="25"/>
      <c r="C64" s="25"/>
      <c r="D64" s="29"/>
      <c r="E64" s="29"/>
    </row>
    <row r="65" spans="1:5" s="11" customFormat="1" ht="20.25" customHeight="1" x14ac:dyDescent="0.4">
      <c r="A65" s="84" t="s">
        <v>140</v>
      </c>
      <c r="B65" s="25"/>
      <c r="C65" s="25"/>
      <c r="D65" s="29"/>
      <c r="E65" s="29"/>
    </row>
    <row r="66" spans="1:5" s="11" customFormat="1" ht="20.25" customHeight="1" x14ac:dyDescent="0.4">
      <c r="A66" s="84" t="s">
        <v>141</v>
      </c>
      <c r="B66" s="25"/>
      <c r="C66" s="25"/>
      <c r="D66" s="29"/>
      <c r="E66" s="29"/>
    </row>
    <row r="67" spans="1:5" s="11" customFormat="1" ht="20.25" customHeight="1" x14ac:dyDescent="0.4">
      <c r="A67" s="84" t="s">
        <v>142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topLeftCell="C13" workbookViewId="0">
      <selection activeCell="F15" sqref="F15"/>
    </sheetView>
  </sheetViews>
  <sheetFormatPr defaultColWidth="9" defaultRowHeight="25.5" x14ac:dyDescent="0.4"/>
  <cols>
    <col min="1" max="1" width="2" style="111" customWidth="1"/>
    <col min="2" max="2" width="8.625" style="111" customWidth="1"/>
    <col min="3" max="11" width="40.625" style="111" customWidth="1"/>
    <col min="12" max="16384" width="9" style="111"/>
  </cols>
  <sheetData>
    <row r="1" spans="2:11" x14ac:dyDescent="0.4">
      <c r="B1" s="111" t="s">
        <v>73</v>
      </c>
    </row>
    <row r="3" spans="2:11" x14ac:dyDescent="0.4">
      <c r="B3" s="112" t="s">
        <v>74</v>
      </c>
      <c r="C3" s="112" t="s">
        <v>75</v>
      </c>
    </row>
    <row r="4" spans="2:11" x14ac:dyDescent="0.4">
      <c r="B4" s="112">
        <v>1</v>
      </c>
      <c r="C4" s="141" t="s">
        <v>109</v>
      </c>
    </row>
    <row r="5" spans="2:11" x14ac:dyDescent="0.4">
      <c r="B5" s="112">
        <v>2</v>
      </c>
      <c r="C5" s="141"/>
    </row>
    <row r="6" spans="2:11" x14ac:dyDescent="0.4">
      <c r="B6" s="112">
        <v>3</v>
      </c>
      <c r="C6" s="141"/>
    </row>
    <row r="7" spans="2:11" x14ac:dyDescent="0.4">
      <c r="B7" s="112">
        <v>4</v>
      </c>
      <c r="C7" s="141"/>
    </row>
    <row r="8" spans="2:11" x14ac:dyDescent="0.4">
      <c r="B8" s="112">
        <v>5</v>
      </c>
      <c r="C8" s="141"/>
    </row>
    <row r="9" spans="2:11" x14ac:dyDescent="0.4">
      <c r="B9" s="112">
        <v>6</v>
      </c>
      <c r="C9" s="141"/>
    </row>
    <row r="10" spans="2:11" x14ac:dyDescent="0.4">
      <c r="B10" s="112">
        <v>7</v>
      </c>
      <c r="C10" s="141"/>
    </row>
    <row r="11" spans="2:11" x14ac:dyDescent="0.4">
      <c r="B11" s="112">
        <v>8</v>
      </c>
      <c r="C11" s="141"/>
    </row>
    <row r="13" spans="2:11" x14ac:dyDescent="0.4">
      <c r="B13" s="111" t="s">
        <v>72</v>
      </c>
    </row>
    <row r="14" spans="2:11" ht="26.25" thickBot="1" x14ac:dyDescent="0.45"/>
    <row r="15" spans="2:11" ht="26.25" thickBot="1" x14ac:dyDescent="0.45">
      <c r="B15" s="142" t="s">
        <v>59</v>
      </c>
      <c r="C15" s="114" t="s">
        <v>2</v>
      </c>
      <c r="D15" s="115" t="s">
        <v>105</v>
      </c>
      <c r="E15" s="115" t="s">
        <v>110</v>
      </c>
      <c r="F15" s="116" t="s">
        <v>145</v>
      </c>
      <c r="G15" s="116" t="s">
        <v>146</v>
      </c>
      <c r="H15" s="116" t="s">
        <v>31</v>
      </c>
      <c r="I15" s="116" t="s">
        <v>91</v>
      </c>
      <c r="J15" s="116" t="s">
        <v>91</v>
      </c>
      <c r="K15" s="117" t="s">
        <v>91</v>
      </c>
    </row>
    <row r="16" spans="2:11" x14ac:dyDescent="0.4">
      <c r="B16" s="273" t="s">
        <v>60</v>
      </c>
      <c r="C16" s="118" t="s">
        <v>111</v>
      </c>
      <c r="D16" s="123" t="s">
        <v>105</v>
      </c>
      <c r="E16" s="123" t="s">
        <v>111</v>
      </c>
      <c r="F16" s="123" t="s">
        <v>112</v>
      </c>
      <c r="G16" s="123" t="s">
        <v>31</v>
      </c>
      <c r="H16" s="123"/>
      <c r="I16" s="119"/>
      <c r="J16" s="119"/>
      <c r="K16" s="120"/>
    </row>
    <row r="17" spans="2:11" x14ac:dyDescent="0.4">
      <c r="B17" s="273"/>
      <c r="C17" s="123" t="s">
        <v>105</v>
      </c>
      <c r="D17" s="123" t="s">
        <v>113</v>
      </c>
      <c r="E17" s="123" t="s">
        <v>110</v>
      </c>
      <c r="F17" s="123" t="s">
        <v>114</v>
      </c>
      <c r="G17" s="123" t="s">
        <v>31</v>
      </c>
      <c r="H17" s="123"/>
      <c r="I17" s="113"/>
      <c r="J17" s="113"/>
      <c r="K17" s="122"/>
    </row>
    <row r="18" spans="2:11" x14ac:dyDescent="0.4">
      <c r="B18" s="273"/>
      <c r="C18" s="123" t="s">
        <v>110</v>
      </c>
      <c r="D18" s="123" t="s">
        <v>31</v>
      </c>
      <c r="E18" s="123" t="s">
        <v>31</v>
      </c>
      <c r="F18" s="123" t="s">
        <v>31</v>
      </c>
      <c r="G18" s="123" t="s">
        <v>31</v>
      </c>
      <c r="H18" s="123"/>
      <c r="I18" s="113"/>
      <c r="J18" s="113"/>
      <c r="K18" s="122"/>
    </row>
    <row r="19" spans="2:11" x14ac:dyDescent="0.4">
      <c r="B19" s="273"/>
      <c r="C19" s="123" t="s">
        <v>112</v>
      </c>
      <c r="D19" s="123" t="s">
        <v>31</v>
      </c>
      <c r="E19" s="123" t="s">
        <v>31</v>
      </c>
      <c r="F19" s="123" t="s">
        <v>31</v>
      </c>
      <c r="G19" s="123" t="s">
        <v>31</v>
      </c>
      <c r="H19" s="123"/>
      <c r="I19" s="113"/>
      <c r="J19" s="113"/>
      <c r="K19" s="122"/>
    </row>
    <row r="20" spans="2:11" x14ac:dyDescent="0.4">
      <c r="B20" s="273"/>
      <c r="C20" s="123" t="s">
        <v>113</v>
      </c>
      <c r="D20" s="123" t="s">
        <v>31</v>
      </c>
      <c r="E20" s="123" t="s">
        <v>31</v>
      </c>
      <c r="F20" s="123" t="s">
        <v>31</v>
      </c>
      <c r="G20" s="123" t="s">
        <v>31</v>
      </c>
      <c r="H20" s="123"/>
      <c r="I20" s="113"/>
      <c r="J20" s="113"/>
      <c r="K20" s="122"/>
    </row>
    <row r="21" spans="2:11" x14ac:dyDescent="0.4">
      <c r="B21" s="273"/>
      <c r="C21" s="123" t="s">
        <v>114</v>
      </c>
      <c r="D21" s="123" t="s">
        <v>31</v>
      </c>
      <c r="E21" s="123" t="s">
        <v>31</v>
      </c>
      <c r="F21" s="123" t="s">
        <v>31</v>
      </c>
      <c r="G21" s="123" t="s">
        <v>31</v>
      </c>
      <c r="H21" s="123"/>
      <c r="I21" s="113"/>
      <c r="J21" s="113"/>
      <c r="K21" s="122"/>
    </row>
    <row r="22" spans="2:11" x14ac:dyDescent="0.4">
      <c r="B22" s="273"/>
      <c r="C22" s="121" t="s">
        <v>31</v>
      </c>
      <c r="D22" s="123" t="s">
        <v>31</v>
      </c>
      <c r="E22" s="123" t="s">
        <v>31</v>
      </c>
      <c r="F22" s="123" t="s">
        <v>31</v>
      </c>
      <c r="G22" s="123" t="s">
        <v>31</v>
      </c>
      <c r="H22" s="123"/>
      <c r="I22" s="113"/>
      <c r="J22" s="113"/>
      <c r="K22" s="122"/>
    </row>
    <row r="23" spans="2:11" x14ac:dyDescent="0.4">
      <c r="B23" s="273"/>
      <c r="C23" s="121" t="s">
        <v>31</v>
      </c>
      <c r="D23" s="123" t="s">
        <v>91</v>
      </c>
      <c r="E23" s="123" t="s">
        <v>31</v>
      </c>
      <c r="F23" s="123" t="s">
        <v>31</v>
      </c>
      <c r="G23" s="123" t="s">
        <v>31</v>
      </c>
      <c r="H23" s="123"/>
      <c r="I23" s="113"/>
      <c r="J23" s="113"/>
      <c r="K23" s="122"/>
    </row>
    <row r="24" spans="2:11" x14ac:dyDescent="0.4">
      <c r="B24" s="273"/>
      <c r="C24" s="121" t="s">
        <v>31</v>
      </c>
      <c r="D24" s="123" t="s">
        <v>91</v>
      </c>
      <c r="E24" s="123" t="s">
        <v>31</v>
      </c>
      <c r="F24" s="123" t="s">
        <v>31</v>
      </c>
      <c r="G24" s="123" t="s">
        <v>31</v>
      </c>
      <c r="H24" s="123"/>
      <c r="I24" s="113"/>
      <c r="J24" s="113"/>
      <c r="K24" s="122"/>
    </row>
    <row r="25" spans="2:11" x14ac:dyDescent="0.4">
      <c r="B25" s="273"/>
      <c r="C25" s="121" t="s">
        <v>31</v>
      </c>
      <c r="D25" s="124" t="s">
        <v>91</v>
      </c>
      <c r="E25" s="124" t="s">
        <v>31</v>
      </c>
      <c r="F25" s="124" t="s">
        <v>31</v>
      </c>
      <c r="G25" s="124" t="s">
        <v>31</v>
      </c>
      <c r="H25" s="124"/>
      <c r="I25" s="113"/>
      <c r="J25" s="113"/>
      <c r="K25" s="122"/>
    </row>
    <row r="26" spans="2:11" x14ac:dyDescent="0.4">
      <c r="B26" s="273"/>
      <c r="C26" s="121" t="s">
        <v>31</v>
      </c>
      <c r="D26" s="124" t="s">
        <v>91</v>
      </c>
      <c r="E26" s="124" t="s">
        <v>31</v>
      </c>
      <c r="F26" s="124" t="s">
        <v>31</v>
      </c>
      <c r="G26" s="124" t="s">
        <v>31</v>
      </c>
      <c r="H26" s="124"/>
      <c r="I26" s="113"/>
      <c r="J26" s="113"/>
      <c r="K26" s="122"/>
    </row>
    <row r="27" spans="2:11" x14ac:dyDescent="0.4">
      <c r="B27" s="273"/>
      <c r="C27" s="121" t="s">
        <v>31</v>
      </c>
      <c r="D27" s="124" t="s">
        <v>91</v>
      </c>
      <c r="E27" s="124" t="s">
        <v>31</v>
      </c>
      <c r="F27" s="124" t="s">
        <v>31</v>
      </c>
      <c r="G27" s="124" t="s">
        <v>31</v>
      </c>
      <c r="H27" s="124"/>
      <c r="I27" s="113"/>
      <c r="J27" s="113"/>
      <c r="K27" s="122"/>
    </row>
    <row r="28" spans="2:11" ht="26.25" thickBot="1" x14ac:dyDescent="0.45">
      <c r="B28" s="274"/>
      <c r="C28" s="125" t="s">
        <v>31</v>
      </c>
      <c r="D28" s="126" t="s">
        <v>91</v>
      </c>
      <c r="E28" s="126" t="s">
        <v>31</v>
      </c>
      <c r="F28" s="126" t="s">
        <v>31</v>
      </c>
      <c r="G28" s="126" t="s">
        <v>31</v>
      </c>
      <c r="H28" s="126"/>
      <c r="I28" s="126"/>
      <c r="J28" s="126"/>
      <c r="K28" s="127"/>
    </row>
    <row r="31" spans="2:11" x14ac:dyDescent="0.4">
      <c r="C31" s="111" t="s">
        <v>87</v>
      </c>
    </row>
    <row r="32" spans="2:11" x14ac:dyDescent="0.4">
      <c r="C32" s="111" t="s">
        <v>32</v>
      </c>
    </row>
    <row r="33" spans="3:3" x14ac:dyDescent="0.4">
      <c r="C33" s="111" t="s">
        <v>106</v>
      </c>
    </row>
    <row r="34" spans="3:3" x14ac:dyDescent="0.4">
      <c r="C34" s="111" t="s">
        <v>90</v>
      </c>
    </row>
    <row r="35" spans="3:3" x14ac:dyDescent="0.4">
      <c r="C35" s="111" t="s">
        <v>115</v>
      </c>
    </row>
    <row r="36" spans="3:3" x14ac:dyDescent="0.4">
      <c r="C36" s="111" t="s">
        <v>116</v>
      </c>
    </row>
    <row r="37" spans="3:3" x14ac:dyDescent="0.4">
      <c r="C37" s="111" t="s">
        <v>33</v>
      </c>
    </row>
    <row r="38" spans="3:3" x14ac:dyDescent="0.4">
      <c r="C38" s="111" t="s">
        <v>34</v>
      </c>
    </row>
    <row r="40" spans="3:3" x14ac:dyDescent="0.4">
      <c r="C40" s="111" t="s">
        <v>107</v>
      </c>
    </row>
    <row r="41" spans="3:3" x14ac:dyDescent="0.4">
      <c r="C41" s="111" t="s">
        <v>61</v>
      </c>
    </row>
    <row r="42" spans="3:3" x14ac:dyDescent="0.4">
      <c r="C42" s="111" t="s">
        <v>62</v>
      </c>
    </row>
    <row r="43" spans="3:3" x14ac:dyDescent="0.4">
      <c r="C43" s="111" t="s">
        <v>63</v>
      </c>
    </row>
    <row r="44" spans="3:3" x14ac:dyDescent="0.4">
      <c r="C44" s="111" t="s">
        <v>64</v>
      </c>
    </row>
    <row r="45" spans="3:3" x14ac:dyDescent="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【記載例】介護予防支援（地域包括支援センター用）</vt:lpstr>
      <vt:lpstr>介護予防支援（１枚版）</vt:lpstr>
      <vt:lpstr>記入方法</vt:lpstr>
      <vt:lpstr>プルダウン・リスト</vt:lpstr>
      <vt:lpstr>'【記載例】介護予防支援（地域包括支援センター用）'!Print_Area</vt:lpstr>
      <vt:lpstr>'介護予防支援（１枚版）'!Print_Area</vt:lpstr>
      <vt:lpstr>記入方法!Print_Area</vt:lpstr>
      <vt:lpstr>'【記載例】介護予防支援（地域包括支援センター用）'!Print_Titles</vt:lpstr>
      <vt:lpstr>'介護予防支援（１枚版）'!Print_Titles</vt:lpstr>
      <vt:lpstr>介護支援専門員</vt:lpstr>
      <vt:lpstr>介護予防支援員</vt:lpstr>
      <vt:lpstr>管理者</vt:lpstr>
      <vt:lpstr>事務職</vt:lpstr>
      <vt:lpstr>社会福祉士</vt:lpstr>
      <vt:lpstr>職種</vt:lpstr>
      <vt:lpstr>保健師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2024-03-23T05:21:55Z</cp:lastPrinted>
  <dcterms:created xsi:type="dcterms:W3CDTF">2020-01-14T23:44:41Z</dcterms:created>
  <dcterms:modified xsi:type="dcterms:W3CDTF">2024-03-23T05:21:57Z</dcterms:modified>
</cp:coreProperties>
</file>